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C:\Users\Home\Downloads\"/>
    </mc:Choice>
  </mc:AlternateContent>
  <xr:revisionPtr revIDLastSave="0" documentId="13_ncr:1_{9522FE18-89AA-4382-9EBD-63DB86B7AB34}" xr6:coauthVersionLast="47" xr6:coauthVersionMax="47" xr10:uidLastSave="{00000000-0000-0000-0000-000000000000}"/>
  <bookViews>
    <workbookView xWindow="-110" yWindow="-110" windowWidth="19420" windowHeight="10420" xr2:uid="{00000000-000D-0000-FFFF-FFFF00000000}"/>
  </bookViews>
  <sheets>
    <sheet name="Sheet0" sheetId="1" r:id="rId1"/>
  </sheets>
  <calcPr calcId="191029"/>
</workbook>
</file>

<file path=xl/calcChain.xml><?xml version="1.0" encoding="utf-8"?>
<calcChain xmlns="http://schemas.openxmlformats.org/spreadsheetml/2006/main">
  <c r="AM33" i="1" l="1"/>
  <c r="AM34" i="1"/>
  <c r="AM35" i="1"/>
  <c r="AM36" i="1"/>
  <c r="AM37" i="1"/>
  <c r="AM38" i="1"/>
  <c r="AM39" i="1"/>
  <c r="AM40" i="1"/>
  <c r="AM41" i="1"/>
  <c r="AM42" i="1"/>
  <c r="AM43" i="1"/>
  <c r="AM44" i="1"/>
  <c r="AM45" i="1"/>
  <c r="AM46" i="1"/>
  <c r="AM47" i="1"/>
  <c r="AM48" i="1"/>
  <c r="AL33" i="1"/>
  <c r="AL34" i="1"/>
  <c r="AL35" i="1"/>
  <c r="AL36" i="1"/>
  <c r="AL38" i="1"/>
  <c r="AL39" i="1"/>
  <c r="AL40" i="1"/>
  <c r="AL41" i="1"/>
  <c r="AL42" i="1"/>
  <c r="AL43" i="1"/>
  <c r="AL44" i="1"/>
  <c r="AL45" i="1"/>
  <c r="AL46" i="1"/>
  <c r="AL47" i="1"/>
  <c r="AL48" i="1"/>
  <c r="AM32" i="1"/>
  <c r="AL32" i="1"/>
  <c r="AK33" i="1"/>
  <c r="AK34" i="1"/>
  <c r="AK35" i="1"/>
  <c r="AK36" i="1"/>
  <c r="AK37" i="1"/>
  <c r="AK38" i="1"/>
  <c r="AK39" i="1"/>
  <c r="AK40" i="1"/>
  <c r="AK41" i="1"/>
  <c r="AK42" i="1"/>
  <c r="AK43" i="1"/>
  <c r="AK44" i="1"/>
  <c r="AK45" i="1"/>
  <c r="AK46" i="1"/>
  <c r="AK47" i="1"/>
  <c r="AK48" i="1"/>
  <c r="AK32" i="1"/>
  <c r="AJ33" i="1"/>
  <c r="AJ34" i="1"/>
  <c r="AJ35" i="1"/>
  <c r="AJ36" i="1"/>
  <c r="AJ37" i="1"/>
  <c r="AJ38" i="1"/>
  <c r="AJ39" i="1"/>
  <c r="AJ40" i="1"/>
  <c r="AJ41" i="1"/>
  <c r="AJ42" i="1"/>
  <c r="AJ43" i="1"/>
  <c r="AJ44" i="1"/>
  <c r="AJ45" i="1"/>
  <c r="AJ46" i="1"/>
  <c r="AJ47" i="1"/>
  <c r="AJ48" i="1"/>
  <c r="AJ32" i="1"/>
  <c r="AI33" i="1"/>
  <c r="AI34" i="1"/>
  <c r="AI35" i="1"/>
  <c r="AI36" i="1"/>
  <c r="AI37" i="1"/>
  <c r="AI38" i="1"/>
  <c r="AI39" i="1"/>
  <c r="AI40" i="1"/>
  <c r="AI41" i="1"/>
  <c r="AI42" i="1"/>
  <c r="AI43" i="1"/>
  <c r="AI44" i="1"/>
  <c r="AI45" i="1"/>
  <c r="AI46" i="1"/>
  <c r="AI47" i="1"/>
  <c r="AI48" i="1"/>
  <c r="AI32" i="1"/>
  <c r="L48" i="1"/>
  <c r="L47" i="1"/>
  <c r="L46" i="1"/>
  <c r="L45" i="1"/>
  <c r="L44" i="1"/>
  <c r="L43" i="1"/>
  <c r="L42" i="1"/>
  <c r="L41" i="1"/>
  <c r="L40" i="1"/>
  <c r="L39" i="1"/>
  <c r="L38" i="1"/>
  <c r="L36" i="1"/>
  <c r="L35" i="1"/>
  <c r="L34" i="1"/>
  <c r="L32" i="1"/>
</calcChain>
</file>

<file path=xl/sharedStrings.xml><?xml version="1.0" encoding="utf-8"?>
<sst xmlns="http://schemas.openxmlformats.org/spreadsheetml/2006/main" count="333" uniqueCount="139">
  <si>
    <t>Price Quotation</t>
  </si>
  <si>
    <t>Date:</t>
  </si>
  <si>
    <t>10-Dec-2024</t>
  </si>
  <si>
    <t>Deal ID:</t>
  </si>
  <si>
    <t>Quote ID:</t>
  </si>
  <si>
    <t>Quote Name:</t>
  </si>
  <si>
    <t>V!_Cisco_Mini Desk - Quote</t>
  </si>
  <si>
    <t>Quote Status:</t>
  </si>
  <si>
    <t>Approved</t>
  </si>
  <si>
    <t>Date Approved:</t>
  </si>
  <si>
    <t>Deal Expiration:</t>
  </si>
  <si>
    <t>10-Dec-2025 12:58 AM GMT</t>
  </si>
  <si>
    <t>Bill to ID:</t>
  </si>
  <si>
    <t/>
  </si>
  <si>
    <t>Price Protection Date:</t>
  </si>
  <si>
    <t>09-Jan-2025 12:58 AM GMT</t>
  </si>
  <si>
    <t>Type</t>
  </si>
  <si>
    <t>Deal</t>
  </si>
  <si>
    <t>End Customer:</t>
  </si>
  <si>
    <t xml:space="preserve">
VODAFONE IDEA LIMITED
B WING, FLOOR 8 - 12 THE BIRLA CENTURION PLOT NO794 
WORLI, PANDURANG BUDHKAR MARG, CENTURY MILLS, LOWER PAREL 
MUMBAI 
MH 
INDIA  400030
</t>
  </si>
  <si>
    <t>Price List:</t>
  </si>
  <si>
    <t>Global Price List - INDIA</t>
  </si>
  <si>
    <t>Currency:</t>
  </si>
  <si>
    <t>INR</t>
  </si>
  <si>
    <t>Threshold Families:</t>
  </si>
  <si>
    <t xml:space="preserve">Items with Discounts and Credits   </t>
  </si>
  <si>
    <t>#</t>
  </si>
  <si>
    <t>Part Number</t>
  </si>
  <si>
    <t>Part Description</t>
  </si>
  <si>
    <t>Service Duration</t>
  </si>
  <si>
    <t>Buy Method</t>
  </si>
  <si>
    <t>Unit List Price</t>
  </si>
  <si>
    <t>Pricing Term (in Months)</t>
  </si>
  <si>
    <t>Quantity</t>
  </si>
  <si>
    <t>Estimated Lead Time (in Days)</t>
  </si>
  <si>
    <t>Extended List Price</t>
  </si>
  <si>
    <t>Discount %</t>
  </si>
  <si>
    <t>Discount</t>
  </si>
  <si>
    <t>Unit Net Price Before Credits</t>
  </si>
  <si>
    <t>Credits</t>
  </si>
  <si>
    <t>Std Discount %</t>
  </si>
  <si>
    <t>Promo Discount %</t>
  </si>
  <si>
    <t>Contractual Discount %</t>
  </si>
  <si>
    <t>Non Std Disocunt %</t>
  </si>
  <si>
    <t>Effective Discount %</t>
  </si>
  <si>
    <t>Unit Net Price</t>
  </si>
  <si>
    <t>Extended Net Price</t>
  </si>
  <si>
    <t>Included Item</t>
  </si>
  <si>
    <t>One Time Discount</t>
  </si>
  <si>
    <t>Smart Account Mandatory</t>
  </si>
  <si>
    <t>Bundle Discount</t>
  </si>
  <si>
    <t>Original List price</t>
  </si>
  <si>
    <t>Product Family</t>
  </si>
  <si>
    <t>Extended Net Price-CI Value</t>
  </si>
  <si>
    <t>Extended Net Price- FTWZ Freight amount</t>
  </si>
  <si>
    <t>Extended Net price - SLC Duty amount</t>
  </si>
  <si>
    <t>Extended Net Price- SLC Freight amount</t>
  </si>
  <si>
    <t>FTWZ - SW Value for Customs Purposes only</t>
  </si>
  <si>
    <t>1.0</t>
  </si>
  <si>
    <t>CS-DESKMI-MM-K9</t>
  </si>
  <si>
    <t>Cisco Desk Mini - First Light (White) - NC</t>
  </si>
  <si>
    <t>-</t>
  </si>
  <si>
    <t>CCIPL REDINGTON LIMITED</t>
  </si>
  <si>
    <t>N/A</t>
  </si>
  <si>
    <t>No</t>
  </si>
  <si>
    <t>--</t>
  </si>
  <si>
    <t>CTSPS</t>
  </si>
  <si>
    <t>1.0.1</t>
  </si>
  <si>
    <t>CON-SNT-CS5TK9DE</t>
  </si>
  <si>
    <t>Cisco Webex Desk Mini - Radio (Made in Mexico) SNTC-8X5XNBD</t>
  </si>
  <si>
    <t>SERVICE</t>
  </si>
  <si>
    <t>1.1</t>
  </si>
  <si>
    <t>PWR-CORD-IND-B</t>
  </si>
  <si>
    <t>Power Cord for India 2m 10A</t>
  </si>
  <si>
    <t>CTSQS</t>
  </si>
  <si>
    <t>1.2</t>
  </si>
  <si>
    <t>CAB-USBC-1.8M-</t>
  </si>
  <si>
    <t>SB-C 3.1 Cable, 1.8M length</t>
  </si>
  <si>
    <t>Yes</t>
  </si>
  <si>
    <t>2.0</t>
  </si>
  <si>
    <t>A-FLEX-3</t>
  </si>
  <si>
    <t>Collaboration Flex Plan 3.0</t>
  </si>
  <si>
    <t>SPKCLD</t>
  </si>
  <si>
    <t>Requested Start Date : 01-Mar-2025| Requested For : 36.00 Months From 01-Mar-2025 to 29-Feb-2028| Automatically Renews For : 36.0 Months On 01-Mar-2028| Billing Frequency : Prepaid Term</t>
  </si>
  <si>
    <t>2.1</t>
  </si>
  <si>
    <t>SVS-FLEX-SUPT-BAS</t>
  </si>
  <si>
    <t>Basic Support for Flex Plan</t>
  </si>
  <si>
    <t>2.2</t>
  </si>
  <si>
    <t>A-FLEX-C-DEV-REG</t>
  </si>
  <si>
    <t>Cloud Device Registration</t>
  </si>
  <si>
    <t>FLXMTA</t>
  </si>
  <si>
    <t>2.3</t>
  </si>
  <si>
    <t>A-FLEX-P-CALL</t>
  </si>
  <si>
    <t>Prem to Webex Calling / UCM Cloud</t>
  </si>
  <si>
    <t>FLXPRM</t>
  </si>
  <si>
    <t>2.4</t>
  </si>
  <si>
    <t>A-FLEX-C-DEV-ENT</t>
  </si>
  <si>
    <t>Cloud Device Registration Entitlement</t>
  </si>
  <si>
    <t>CCPVRS</t>
  </si>
  <si>
    <t>2.5</t>
  </si>
  <si>
    <t>A-FLEX-NUM-MC</t>
  </si>
  <si>
    <t>NU Webex Meetings - Meetings</t>
  </si>
  <si>
    <t>2.6</t>
  </si>
  <si>
    <t>A-AUD-VOIP</t>
  </si>
  <si>
    <t>Included VoIP (1)</t>
  </si>
  <si>
    <t>SPKAUD</t>
  </si>
  <si>
    <t>2.7</t>
  </si>
  <si>
    <t>A-FLEX-NBR-STG</t>
  </si>
  <si>
    <t>Webex Cloud Recording Storage Entitlement</t>
  </si>
  <si>
    <t>SPKSTG</t>
  </si>
  <si>
    <t>2.8</t>
  </si>
  <si>
    <t>A-FLEX-MTGC-ENT</t>
  </si>
  <si>
    <t>Meetings Entitlement</t>
  </si>
  <si>
    <t>2.9</t>
  </si>
  <si>
    <t>A-FLEX-FILESTG-ENT</t>
  </si>
  <si>
    <t>File Storage Entitlement</t>
  </si>
  <si>
    <t>2.10</t>
  </si>
  <si>
    <t>A-FLEX-PROPACK-ENT</t>
  </si>
  <si>
    <t>Pro Pack for Cisco Control Hub Entitlement</t>
  </si>
  <si>
    <t>SPKCSB</t>
  </si>
  <si>
    <t>2.11</t>
  </si>
  <si>
    <t>A-FLEX-MSG-NU-ENT</t>
  </si>
  <si>
    <t>Messaging Named User Entitlement (1)</t>
  </si>
  <si>
    <t>SPKHYBR</t>
  </si>
  <si>
    <t>Total List Price</t>
  </si>
  <si>
    <t>Discounts</t>
  </si>
  <si>
    <t>Adjustments</t>
  </si>
  <si>
    <t>Quote Total without Adjustments</t>
  </si>
  <si>
    <t>Total Effective Discount</t>
  </si>
  <si>
    <t>Quote Total</t>
  </si>
  <si>
    <t>Note</t>
  </si>
  <si>
    <t>Effective Discount * This value represents the overall discount for this transaction, which includes the applied discount as well as credits and adjustments.</t>
  </si>
  <si>
    <t>CI value is an indicative value and might be different from customs value in Commercial invoice.</t>
  </si>
  <si>
    <t>This Price Quotation does not constitute an offer by Cisco to sell products, but is instead an invitation to issue a purchase order to Cisco until the Quotation Valid date specified in this Price Quotation. Such a purchase order will be subject to Cisco's standard procedures, terms, and conditions for the acceptance of purchase orders. This order may be subject to indirect tax (VAT, GST, sales tax or other indirect taxes), duty and freight charges even if not noted on this quote.</t>
  </si>
  <si>
    <t>mar</t>
  </si>
  <si>
    <t>fri</t>
  </si>
  <si>
    <t>dut</t>
  </si>
  <si>
    <t>unit</t>
  </si>
  <si>
    <t>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</si>
</sst>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indexed="8"/>
      <name val="Calibri"/>
      <family val="2"/>
      <scheme val="minor"/>
    </font>
    <font>
      <b/>
      <sz val="9"/>
      <color indexed="8"/>
      <name val="Helvetica"/>
    </font>
    <font>
      <b/>
      <u val="double"/>
      <sz val="9"/>
      <color indexed="8"/>
      <name val="Helvetica"/>
    </font>
    <font>
      <b/>
      <u val="double"/>
      <sz val="16"/>
      <color indexed="8"/>
      <name val="Helvetica"/>
    </font>
    <font>
      <b/>
      <sz val="9"/>
      <color indexed="8"/>
      <name val="Helvetica"/>
    </font>
    <font>
      <b/>
      <sz val="9"/>
      <color indexed="8"/>
      <name val="Helvetica"/>
    </font>
    <font>
      <sz val="9"/>
      <color indexed="8"/>
      <name val="Helvetica"/>
    </font>
    <font>
      <sz val="9"/>
      <color indexed="8"/>
      <name val="Calibri"/>
      <family val="2"/>
    </font>
    <font>
      <sz val="9"/>
      <color indexed="8"/>
      <name val="Helvetica"/>
    </font>
    <font>
      <b/>
      <sz val="9"/>
      <color indexed="8"/>
      <name val="Helvetica"/>
    </font>
    <font>
      <b/>
      <sz val="9"/>
      <color indexed="8"/>
      <name val="Calibri"/>
      <family val="2"/>
    </font>
    <font>
      <b/>
      <sz val="9"/>
      <color indexed="8"/>
      <name val="Calibri"/>
      <family val="2"/>
    </font>
    <font>
      <sz val="9"/>
      <color indexed="8"/>
      <name val="Helvetica"/>
    </font>
    <font>
      <sz val="9"/>
      <color indexed="8"/>
      <name val="Helvetica"/>
    </font>
    <font>
      <sz val="9"/>
      <color indexed="8"/>
      <name val="Helvetica"/>
    </font>
    <font>
      <sz val="9"/>
      <color indexed="8"/>
      <name val="Helvetica"/>
    </font>
    <font>
      <sz val="9"/>
      <color indexed="8"/>
      <name val="Helvetica"/>
    </font>
    <font>
      <b/>
      <i/>
      <sz val="9"/>
      <color indexed="8"/>
      <name val="Helvetica"/>
    </font>
  </fonts>
  <fills count="4">
    <fill>
      <patternFill patternType="none"/>
    </fill>
    <fill>
      <patternFill patternType="gray125"/>
    </fill>
    <fill>
      <patternFill patternType="solid">
        <fgColor indexed="13"/>
      </patternFill>
    </fill>
    <fill>
      <patternFill patternType="solid">
        <fgColor indexed="17"/>
      </patternFill>
    </fill>
  </fills>
  <borders count="3">
    <border>
      <left/>
      <right/>
      <top/>
      <bottom/>
      <diagonal/>
    </border>
    <border>
      <left/>
      <right/>
      <top/>
      <bottom style="thin">
        <color indexed="8"/>
      </bottom>
      <diagonal/>
    </border>
    <border>
      <left/>
      <right/>
      <top style="thin">
        <color indexed="8"/>
      </top>
      <bottom style="thin">
        <color indexed="8"/>
      </bottom>
      <diagonal/>
    </border>
  </borders>
  <cellStyleXfs count="1">
    <xf numFmtId="0" fontId="0" fillId="0" borderId="0"/>
  </cellStyleXfs>
  <cellXfs count="28">
    <xf numFmtId="0" fontId="0" fillId="0" borderId="0" xfId="0"/>
    <xf numFmtId="0" fontId="0" fillId="0" borderId="1" xfId="0" applyBorder="1"/>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indent="2"/>
    </xf>
    <xf numFmtId="0" fontId="6" fillId="0" borderId="0" xfId="0" applyFont="1" applyAlignment="1">
      <alignment horizontal="left" vertical="center"/>
    </xf>
    <xf numFmtId="4" fontId="7" fillId="0" borderId="0" xfId="0" applyNumberFormat="1" applyFont="1" applyAlignment="1">
      <alignment horizontal="right" vertical="center"/>
    </xf>
    <xf numFmtId="0" fontId="9" fillId="0" borderId="0" xfId="0" applyFont="1" applyAlignment="1">
      <alignment horizontal="left" vertical="center" wrapText="1"/>
    </xf>
    <xf numFmtId="0" fontId="10" fillId="0" borderId="0" xfId="0" applyFont="1" applyAlignment="1">
      <alignment horizontal="left" vertical="center"/>
    </xf>
    <xf numFmtId="0" fontId="11" fillId="0" borderId="0" xfId="0" applyFont="1" applyAlignment="1">
      <alignment horizontal="left" vertical="center"/>
    </xf>
    <xf numFmtId="0" fontId="9" fillId="0" borderId="0" xfId="0" applyFont="1" applyAlignment="1">
      <alignment horizontal="right" vertical="center" wrapText="1"/>
    </xf>
    <xf numFmtId="0" fontId="9" fillId="2" borderId="0" xfId="0" applyFont="1" applyFill="1" applyAlignment="1">
      <alignment horizontal="right" vertical="center" wrapText="1"/>
    </xf>
    <xf numFmtId="0" fontId="9" fillId="3" borderId="0" xfId="0" applyFont="1" applyFill="1" applyAlignment="1">
      <alignment horizontal="right" vertical="center" wrapText="1"/>
    </xf>
    <xf numFmtId="0" fontId="12" fillId="0" borderId="0" xfId="0" applyFont="1" applyAlignment="1">
      <alignment horizontal="left" vertical="center" wrapText="1"/>
    </xf>
    <xf numFmtId="0" fontId="13" fillId="0" borderId="0" xfId="0" applyFont="1" applyAlignment="1">
      <alignment horizontal="left" vertical="center"/>
    </xf>
    <xf numFmtId="1" fontId="14" fillId="0" borderId="0" xfId="0" applyNumberFormat="1" applyFont="1" applyAlignment="1">
      <alignment horizontal="left" vertical="center" wrapText="1"/>
    </xf>
    <xf numFmtId="4" fontId="15" fillId="0" borderId="0" xfId="0" applyNumberFormat="1" applyFont="1" applyAlignment="1">
      <alignment horizontal="left" vertical="center" wrapText="1"/>
    </xf>
    <xf numFmtId="4" fontId="12" fillId="0" borderId="0" xfId="0" applyNumberFormat="1" applyFont="1" applyAlignment="1">
      <alignment horizontal="center" vertical="center" wrapText="1"/>
    </xf>
    <xf numFmtId="0" fontId="12" fillId="0" borderId="0" xfId="0" applyFont="1" applyAlignment="1">
      <alignment horizontal="right" vertical="center" wrapText="1"/>
    </xf>
    <xf numFmtId="1" fontId="12" fillId="0" borderId="0" xfId="0" applyNumberFormat="1" applyFont="1" applyAlignment="1">
      <alignment horizontal="right" vertical="center" wrapText="1"/>
    </xf>
    <xf numFmtId="4" fontId="12" fillId="0" borderId="0" xfId="0" applyNumberFormat="1" applyFont="1" applyAlignment="1">
      <alignment horizontal="right" vertical="center" wrapText="1"/>
    </xf>
    <xf numFmtId="0" fontId="8" fillId="0" borderId="0" xfId="0" applyFont="1" applyAlignment="1">
      <alignment horizontal="left" vertical="center" wrapText="1" indent="2"/>
    </xf>
    <xf numFmtId="0" fontId="0" fillId="0" borderId="0" xfId="0"/>
    <xf numFmtId="0" fontId="1" fillId="0" borderId="2" xfId="0" applyFont="1" applyBorder="1" applyAlignment="1">
      <alignment horizontal="left" vertical="center"/>
    </xf>
    <xf numFmtId="0" fontId="16" fillId="0" borderId="0" xfId="0" applyFont="1" applyAlignment="1">
      <alignment horizontal="left" vertical="top" wrapText="1"/>
    </xf>
    <xf numFmtId="0" fontId="17" fillId="0" borderId="0" xfId="0" applyFont="1" applyAlignment="1">
      <alignment horizontal="left" vertical="center" wrapText="1"/>
    </xf>
    <xf numFmtId="0" fontId="1"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6:AM80"/>
  <sheetViews>
    <sheetView showGridLines="0" tabSelected="1" topLeftCell="U31" workbookViewId="0">
      <pane ySplit="1" topLeftCell="A36" activePane="bottomLeft" state="frozen"/>
      <selection activeCell="A31" sqref="A31"/>
      <selection pane="bottomLeft" activeCell="AD39" sqref="AD39"/>
    </sheetView>
  </sheetViews>
  <sheetFormatPr defaultRowHeight="14.5" x14ac:dyDescent="0.35"/>
  <sheetData>
    <row r="6" spans="1:13" ht="20" x14ac:dyDescent="0.35">
      <c r="E6" s="3" t="s">
        <v>0</v>
      </c>
    </row>
    <row r="7" spans="1:13" x14ac:dyDescent="0.35">
      <c r="E7" s="2"/>
    </row>
    <row r="10" spans="1:13" x14ac:dyDescent="0.35">
      <c r="A10" s="4" t="s">
        <v>1</v>
      </c>
      <c r="B10" s="6" t="s">
        <v>2</v>
      </c>
    </row>
    <row r="13" spans="1:13" x14ac:dyDescent="0.35">
      <c r="A13" s="4" t="s">
        <v>18</v>
      </c>
      <c r="C13" s="22" t="s">
        <v>19</v>
      </c>
      <c r="D13" s="23"/>
      <c r="E13" s="23"/>
      <c r="K13" s="4" t="s">
        <v>3</v>
      </c>
      <c r="M13" s="19">
        <v>71797563</v>
      </c>
    </row>
    <row r="14" spans="1:13" x14ac:dyDescent="0.35">
      <c r="C14" s="23"/>
      <c r="D14" s="23"/>
      <c r="E14" s="23"/>
      <c r="K14" s="4" t="s">
        <v>4</v>
      </c>
      <c r="M14" s="19">
        <v>4766702264</v>
      </c>
    </row>
    <row r="15" spans="1:13" x14ac:dyDescent="0.35">
      <c r="C15" s="23"/>
      <c r="D15" s="23"/>
      <c r="E15" s="23"/>
    </row>
    <row r="16" spans="1:13" x14ac:dyDescent="0.35">
      <c r="C16" s="23"/>
      <c r="D16" s="23"/>
      <c r="E16" s="23"/>
      <c r="K16" s="4" t="s">
        <v>5</v>
      </c>
      <c r="M16" s="6" t="s">
        <v>6</v>
      </c>
    </row>
    <row r="17" spans="1:39" x14ac:dyDescent="0.35">
      <c r="C17" s="23"/>
      <c r="D17" s="23"/>
      <c r="E17" s="23"/>
      <c r="K17" s="4" t="s">
        <v>7</v>
      </c>
      <c r="M17" s="6" t="s">
        <v>8</v>
      </c>
    </row>
    <row r="18" spans="1:39" x14ac:dyDescent="0.35">
      <c r="C18" s="23"/>
      <c r="D18" s="23"/>
      <c r="E18" s="23"/>
      <c r="K18" s="4" t="s">
        <v>9</v>
      </c>
      <c r="M18" s="6" t="s">
        <v>2</v>
      </c>
    </row>
    <row r="19" spans="1:39" x14ac:dyDescent="0.35">
      <c r="C19" s="23"/>
      <c r="D19" s="23"/>
      <c r="E19" s="23"/>
      <c r="K19" s="4" t="s">
        <v>10</v>
      </c>
      <c r="M19" s="6" t="s">
        <v>11</v>
      </c>
    </row>
    <row r="20" spans="1:39" x14ac:dyDescent="0.35">
      <c r="C20" s="23"/>
      <c r="D20" s="23"/>
      <c r="E20" s="23"/>
    </row>
    <row r="21" spans="1:39" x14ac:dyDescent="0.35">
      <c r="C21" s="23"/>
      <c r="D21" s="23"/>
      <c r="E21" s="23"/>
    </row>
    <row r="22" spans="1:39" x14ac:dyDescent="0.35">
      <c r="K22" s="4" t="s">
        <v>12</v>
      </c>
      <c r="M22" s="6" t="s">
        <v>13</v>
      </c>
    </row>
    <row r="23" spans="1:39" x14ac:dyDescent="0.35">
      <c r="K23" s="4" t="s">
        <v>14</v>
      </c>
      <c r="M23" s="6" t="s">
        <v>15</v>
      </c>
    </row>
    <row r="24" spans="1:39" x14ac:dyDescent="0.35">
      <c r="K24" s="4" t="s">
        <v>16</v>
      </c>
      <c r="M24" s="6" t="s">
        <v>17</v>
      </c>
    </row>
    <row r="25" spans="1:39" x14ac:dyDescent="0.35">
      <c r="A25" s="4" t="s">
        <v>20</v>
      </c>
      <c r="B25" s="6" t="s">
        <v>21</v>
      </c>
    </row>
    <row r="26" spans="1:39" x14ac:dyDescent="0.35">
      <c r="A26" s="4" t="s">
        <v>22</v>
      </c>
      <c r="B26" s="6" t="s">
        <v>23</v>
      </c>
    </row>
    <row r="28" spans="1:39" x14ac:dyDescent="0.35">
      <c r="A28" s="4" t="s">
        <v>24</v>
      </c>
      <c r="B28" s="6"/>
    </row>
    <row r="30" spans="1:39" x14ac:dyDescent="0.35">
      <c r="A30" s="24" t="s">
        <v>25</v>
      </c>
      <c r="B30" s="24" t="s">
        <v>13</v>
      </c>
      <c r="C30" s="24" t="s">
        <v>13</v>
      </c>
      <c r="D30" s="24" t="s">
        <v>13</v>
      </c>
      <c r="E30" s="24" t="s">
        <v>13</v>
      </c>
      <c r="F30" s="24" t="s">
        <v>13</v>
      </c>
      <c r="G30" s="24" t="s">
        <v>13</v>
      </c>
      <c r="H30" s="24" t="s">
        <v>13</v>
      </c>
      <c r="I30" s="24" t="s">
        <v>13</v>
      </c>
      <c r="J30" s="24" t="s">
        <v>13</v>
      </c>
      <c r="K30" s="24" t="s">
        <v>13</v>
      </c>
      <c r="L30" s="24" t="s">
        <v>13</v>
      </c>
      <c r="M30" s="24" t="s">
        <v>13</v>
      </c>
      <c r="N30" s="24" t="s">
        <v>13</v>
      </c>
      <c r="O30" s="24" t="s">
        <v>13</v>
      </c>
      <c r="P30" s="24" t="s">
        <v>13</v>
      </c>
      <c r="Q30" s="23"/>
    </row>
    <row r="31" spans="1:39" ht="69" x14ac:dyDescent="0.35">
      <c r="A31" s="8" t="s">
        <v>26</v>
      </c>
      <c r="B31" s="8" t="s">
        <v>27</v>
      </c>
      <c r="C31" s="9" t="s">
        <v>28</v>
      </c>
      <c r="F31" s="8" t="s">
        <v>29</v>
      </c>
      <c r="G31" s="8" t="s">
        <v>30</v>
      </c>
      <c r="H31" s="11" t="s">
        <v>31</v>
      </c>
      <c r="I31" s="12" t="s">
        <v>32</v>
      </c>
      <c r="J31" s="12" t="s">
        <v>33</v>
      </c>
      <c r="K31" s="8" t="s">
        <v>34</v>
      </c>
      <c r="L31" s="11" t="s">
        <v>35</v>
      </c>
      <c r="M31" s="12" t="s">
        <v>36</v>
      </c>
      <c r="N31" s="13" t="s">
        <v>37</v>
      </c>
      <c r="O31" s="12" t="s">
        <v>38</v>
      </c>
      <c r="P31" s="12" t="s">
        <v>39</v>
      </c>
      <c r="Q31" s="13" t="s">
        <v>40</v>
      </c>
      <c r="R31" s="13" t="s">
        <v>41</v>
      </c>
      <c r="S31" s="13" t="s">
        <v>42</v>
      </c>
      <c r="T31" s="13" t="s">
        <v>43</v>
      </c>
      <c r="U31" s="13" t="s">
        <v>44</v>
      </c>
      <c r="V31" s="13" t="s">
        <v>45</v>
      </c>
      <c r="W31" s="13" t="s">
        <v>46</v>
      </c>
      <c r="X31" s="8" t="s">
        <v>47</v>
      </c>
      <c r="Y31" s="12" t="s">
        <v>48</v>
      </c>
      <c r="Z31" s="8" t="s">
        <v>49</v>
      </c>
      <c r="AA31" s="8" t="s">
        <v>50</v>
      </c>
      <c r="AB31" s="8" t="s">
        <v>51</v>
      </c>
      <c r="AC31" s="8" t="s">
        <v>52</v>
      </c>
      <c r="AD31" s="8" t="s">
        <v>53</v>
      </c>
      <c r="AE31" s="8" t="s">
        <v>54</v>
      </c>
      <c r="AF31" s="8" t="s">
        <v>55</v>
      </c>
      <c r="AG31" s="8" t="s">
        <v>56</v>
      </c>
      <c r="AH31" s="8" t="s">
        <v>57</v>
      </c>
      <c r="AI31" s="27" t="s">
        <v>134</v>
      </c>
      <c r="AJ31" s="27" t="s">
        <v>135</v>
      </c>
      <c r="AK31" s="27" t="s">
        <v>136</v>
      </c>
      <c r="AL31" s="27" t="s">
        <v>137</v>
      </c>
      <c r="AM31" s="27" t="s">
        <v>138</v>
      </c>
    </row>
    <row r="32" spans="1:39" ht="46" x14ac:dyDescent="0.35">
      <c r="A32" s="14" t="s">
        <v>58</v>
      </c>
      <c r="B32" s="14" t="s">
        <v>59</v>
      </c>
      <c r="C32" s="15" t="s">
        <v>60</v>
      </c>
      <c r="F32" s="16" t="s">
        <v>61</v>
      </c>
      <c r="G32" s="14" t="s">
        <v>62</v>
      </c>
      <c r="H32" s="21">
        <v>333165</v>
      </c>
      <c r="I32" s="20" t="s">
        <v>13</v>
      </c>
      <c r="J32" s="19">
        <v>1</v>
      </c>
      <c r="K32" s="20" t="s">
        <v>63</v>
      </c>
      <c r="L32" s="21">
        <f>333165</f>
        <v>333165</v>
      </c>
      <c r="M32" s="21">
        <v>70</v>
      </c>
      <c r="N32" s="21">
        <v>233215.5</v>
      </c>
      <c r="O32" s="21">
        <v>99949.5</v>
      </c>
      <c r="P32" s="21">
        <v>0</v>
      </c>
      <c r="Q32" s="21">
        <v>42</v>
      </c>
      <c r="R32" s="21">
        <v>0</v>
      </c>
      <c r="S32" s="21">
        <v>42</v>
      </c>
      <c r="T32" s="21">
        <v>28</v>
      </c>
      <c r="U32" s="21">
        <v>70</v>
      </c>
      <c r="V32" s="21">
        <v>99949.5</v>
      </c>
      <c r="W32" s="21">
        <v>99949.5</v>
      </c>
      <c r="X32" s="19" t="s">
        <v>64</v>
      </c>
      <c r="Y32" s="21">
        <v>0</v>
      </c>
      <c r="Z32" s="14" t="s">
        <v>65</v>
      </c>
      <c r="AA32" s="14" t="s">
        <v>13</v>
      </c>
      <c r="AB32" s="21" t="s">
        <v>65</v>
      </c>
      <c r="AC32" s="14" t="s">
        <v>66</v>
      </c>
      <c r="AD32" s="17" t="s">
        <v>61</v>
      </c>
      <c r="AE32" s="21">
        <v>3908.03</v>
      </c>
      <c r="AF32" s="21">
        <v>22148.97</v>
      </c>
      <c r="AG32" s="21">
        <v>3908.03</v>
      </c>
      <c r="AH32" s="17" t="s">
        <v>61</v>
      </c>
      <c r="AI32">
        <f>V32+(V32*0.75%)</f>
        <v>100699.12125</v>
      </c>
      <c r="AJ32">
        <f>AE32/J32</f>
        <v>3908.03</v>
      </c>
      <c r="AK32">
        <f>AF32/J32</f>
        <v>22148.97</v>
      </c>
      <c r="AL32">
        <f>AI32+AJ32+AK32</f>
        <v>126756.12125</v>
      </c>
      <c r="AM32">
        <f>AL32*J32</f>
        <v>126756.12125</v>
      </c>
    </row>
    <row r="33" spans="1:39" ht="46" x14ac:dyDescent="0.35">
      <c r="A33" s="14" t="s">
        <v>67</v>
      </c>
      <c r="B33" s="14" t="s">
        <v>68</v>
      </c>
      <c r="C33" s="15" t="s">
        <v>69</v>
      </c>
      <c r="F33" s="19">
        <v>36</v>
      </c>
      <c r="G33" s="14" t="s">
        <v>62</v>
      </c>
      <c r="H33" s="21">
        <v>36625.19</v>
      </c>
      <c r="I33" s="20" t="s">
        <v>13</v>
      </c>
      <c r="J33" s="19">
        <v>1</v>
      </c>
      <c r="K33" s="20" t="s">
        <v>63</v>
      </c>
      <c r="L33" s="18">
        <v>109875.57</v>
      </c>
      <c r="M33" s="21">
        <v>70</v>
      </c>
      <c r="N33" s="21">
        <v>76912.899999999994</v>
      </c>
      <c r="O33" s="21">
        <v>32962.67</v>
      </c>
      <c r="P33" s="21">
        <v>0</v>
      </c>
      <c r="Q33" s="21">
        <v>66.260000000000005</v>
      </c>
      <c r="R33" s="21">
        <v>64</v>
      </c>
      <c r="S33" s="21">
        <v>0</v>
      </c>
      <c r="T33" s="21">
        <v>3.74</v>
      </c>
      <c r="U33" s="21">
        <v>70</v>
      </c>
      <c r="V33" s="21">
        <v>32962.67</v>
      </c>
      <c r="W33" s="21">
        <v>32962.67</v>
      </c>
      <c r="X33" s="19" t="s">
        <v>64</v>
      </c>
      <c r="Y33" s="21">
        <v>0</v>
      </c>
      <c r="Z33" s="14" t="s">
        <v>65</v>
      </c>
      <c r="AA33" s="14" t="s">
        <v>13</v>
      </c>
      <c r="AB33" s="21" t="s">
        <v>65</v>
      </c>
      <c r="AC33" s="14" t="s">
        <v>70</v>
      </c>
      <c r="AD33" s="17" t="s">
        <v>61</v>
      </c>
      <c r="AE33" s="21">
        <v>0</v>
      </c>
      <c r="AF33" s="21">
        <v>0</v>
      </c>
      <c r="AG33" s="21">
        <v>0</v>
      </c>
      <c r="AH33" s="17" t="s">
        <v>61</v>
      </c>
      <c r="AI33">
        <f t="shared" ref="AI33:AI48" si="0">V33+(V33*0.75%)</f>
        <v>33209.890025000001</v>
      </c>
      <c r="AJ33">
        <f t="shared" ref="AJ33:AJ48" si="1">AE33/J33</f>
        <v>0</v>
      </c>
      <c r="AK33">
        <f t="shared" ref="AK33:AK48" si="2">AF33/J33</f>
        <v>0</v>
      </c>
      <c r="AL33">
        <f t="shared" ref="AL33:AL48" si="3">AI33+AJ33+AK33</f>
        <v>33209.890025000001</v>
      </c>
      <c r="AM33">
        <f t="shared" ref="AM33:AM48" si="4">AL33*J33</f>
        <v>33209.890025000001</v>
      </c>
    </row>
    <row r="34" spans="1:39" ht="46" x14ac:dyDescent="0.35">
      <c r="A34" s="14" t="s">
        <v>71</v>
      </c>
      <c r="B34" s="14" t="s">
        <v>72</v>
      </c>
      <c r="C34" s="15" t="s">
        <v>73</v>
      </c>
      <c r="F34" s="16" t="s">
        <v>61</v>
      </c>
      <c r="G34" s="14" t="s">
        <v>62</v>
      </c>
      <c r="H34" s="21">
        <v>0</v>
      </c>
      <c r="I34" s="20" t="s">
        <v>13</v>
      </c>
      <c r="J34" s="19">
        <v>1</v>
      </c>
      <c r="K34" s="20" t="s">
        <v>63</v>
      </c>
      <c r="L34" s="21">
        <f>0</f>
        <v>0</v>
      </c>
      <c r="M34" s="21">
        <v>70</v>
      </c>
      <c r="N34" s="21">
        <v>0</v>
      </c>
      <c r="O34" s="21">
        <v>0</v>
      </c>
      <c r="P34" s="21">
        <v>0</v>
      </c>
      <c r="Q34" s="21">
        <v>42</v>
      </c>
      <c r="R34" s="21">
        <v>0</v>
      </c>
      <c r="S34" s="21">
        <v>42</v>
      </c>
      <c r="T34" s="21">
        <v>28</v>
      </c>
      <c r="U34" s="21">
        <v>70</v>
      </c>
      <c r="V34" s="21">
        <v>0</v>
      </c>
      <c r="W34" s="21">
        <v>0</v>
      </c>
      <c r="X34" s="19" t="s">
        <v>64</v>
      </c>
      <c r="Y34" s="21">
        <v>0</v>
      </c>
      <c r="Z34" s="14" t="s">
        <v>65</v>
      </c>
      <c r="AA34" s="14" t="s">
        <v>13</v>
      </c>
      <c r="AB34" s="21" t="s">
        <v>65</v>
      </c>
      <c r="AC34" s="14" t="s">
        <v>74</v>
      </c>
      <c r="AD34" s="17" t="s">
        <v>61</v>
      </c>
      <c r="AE34" s="21">
        <v>0</v>
      </c>
      <c r="AF34" s="21">
        <v>0</v>
      </c>
      <c r="AG34" s="21">
        <v>0</v>
      </c>
      <c r="AH34" s="17" t="s">
        <v>61</v>
      </c>
      <c r="AI34">
        <f t="shared" si="0"/>
        <v>0</v>
      </c>
      <c r="AJ34">
        <f t="shared" si="1"/>
        <v>0</v>
      </c>
      <c r="AK34">
        <f t="shared" si="2"/>
        <v>0</v>
      </c>
      <c r="AL34">
        <f t="shared" si="3"/>
        <v>0</v>
      </c>
      <c r="AM34">
        <f t="shared" si="4"/>
        <v>0</v>
      </c>
    </row>
    <row r="35" spans="1:39" ht="46" x14ac:dyDescent="0.35">
      <c r="A35" s="14" t="s">
        <v>75</v>
      </c>
      <c r="B35" s="14" t="s">
        <v>76</v>
      </c>
      <c r="C35" s="15" t="s">
        <v>77</v>
      </c>
      <c r="F35" s="16" t="s">
        <v>61</v>
      </c>
      <c r="G35" s="14" t="s">
        <v>62</v>
      </c>
      <c r="H35" s="21">
        <v>0</v>
      </c>
      <c r="I35" s="20" t="s">
        <v>13</v>
      </c>
      <c r="J35" s="19">
        <v>1</v>
      </c>
      <c r="K35" s="20" t="s">
        <v>63</v>
      </c>
      <c r="L35" s="21">
        <f>0</f>
        <v>0</v>
      </c>
      <c r="M35" s="21">
        <v>42</v>
      </c>
      <c r="N35" s="21">
        <v>0</v>
      </c>
      <c r="O35" s="21">
        <v>0</v>
      </c>
      <c r="P35" s="21">
        <v>0</v>
      </c>
      <c r="Q35" s="21">
        <v>42</v>
      </c>
      <c r="R35" s="21">
        <v>0</v>
      </c>
      <c r="S35" s="21">
        <v>42</v>
      </c>
      <c r="T35" s="21" t="s">
        <v>65</v>
      </c>
      <c r="U35" s="21">
        <v>42</v>
      </c>
      <c r="V35" s="21">
        <v>0</v>
      </c>
      <c r="W35" s="21">
        <v>0</v>
      </c>
      <c r="X35" s="19" t="s">
        <v>78</v>
      </c>
      <c r="Y35" s="21">
        <v>0</v>
      </c>
      <c r="Z35" s="14" t="s">
        <v>65</v>
      </c>
      <c r="AA35" s="14" t="s">
        <v>13</v>
      </c>
      <c r="AB35" s="14" t="s">
        <v>13</v>
      </c>
      <c r="AC35" s="14" t="s">
        <v>66</v>
      </c>
      <c r="AD35" s="17" t="s">
        <v>61</v>
      </c>
      <c r="AE35" s="21">
        <v>0</v>
      </c>
      <c r="AF35" s="21">
        <v>0</v>
      </c>
      <c r="AG35" s="21">
        <v>0</v>
      </c>
      <c r="AH35" s="17" t="s">
        <v>61</v>
      </c>
      <c r="AI35">
        <f t="shared" si="0"/>
        <v>0</v>
      </c>
      <c r="AJ35">
        <f t="shared" si="1"/>
        <v>0</v>
      </c>
      <c r="AK35">
        <f t="shared" si="2"/>
        <v>0</v>
      </c>
      <c r="AL35">
        <f t="shared" si="3"/>
        <v>0</v>
      </c>
      <c r="AM35">
        <f t="shared" si="4"/>
        <v>0</v>
      </c>
    </row>
    <row r="36" spans="1:39" ht="46" x14ac:dyDescent="0.35">
      <c r="A36" s="14" t="s">
        <v>79</v>
      </c>
      <c r="B36" s="14" t="s">
        <v>80</v>
      </c>
      <c r="C36" s="15" t="s">
        <v>81</v>
      </c>
      <c r="F36" s="16" t="s">
        <v>61</v>
      </c>
      <c r="G36" s="14" t="s">
        <v>62</v>
      </c>
      <c r="H36" s="21">
        <v>0</v>
      </c>
      <c r="I36" s="20" t="s">
        <v>13</v>
      </c>
      <c r="J36" s="19">
        <v>1</v>
      </c>
      <c r="K36" s="20" t="s">
        <v>63</v>
      </c>
      <c r="L36" s="21">
        <f>0</f>
        <v>0</v>
      </c>
      <c r="M36" s="21">
        <v>55</v>
      </c>
      <c r="N36" s="21">
        <v>0</v>
      </c>
      <c r="O36" s="21">
        <v>0</v>
      </c>
      <c r="P36" s="21">
        <v>0</v>
      </c>
      <c r="Q36" s="21">
        <v>27</v>
      </c>
      <c r="R36" s="21">
        <v>7</v>
      </c>
      <c r="S36" s="21">
        <v>20</v>
      </c>
      <c r="T36" s="21">
        <v>28</v>
      </c>
      <c r="U36" s="21">
        <v>55</v>
      </c>
      <c r="V36" s="21">
        <v>0</v>
      </c>
      <c r="W36" s="21">
        <v>0</v>
      </c>
      <c r="X36" s="19" t="s">
        <v>64</v>
      </c>
      <c r="Y36" s="21">
        <v>0</v>
      </c>
      <c r="Z36" s="14" t="s">
        <v>65</v>
      </c>
      <c r="AA36" s="14" t="s">
        <v>13</v>
      </c>
      <c r="AB36" s="21" t="s">
        <v>65</v>
      </c>
      <c r="AC36" s="14" t="s">
        <v>82</v>
      </c>
      <c r="AD36" s="17" t="s">
        <v>61</v>
      </c>
      <c r="AE36" s="21">
        <v>0</v>
      </c>
      <c r="AF36" s="21">
        <v>0</v>
      </c>
      <c r="AG36" s="21">
        <v>0</v>
      </c>
      <c r="AH36" s="17" t="s">
        <v>61</v>
      </c>
      <c r="AI36">
        <f t="shared" si="0"/>
        <v>0</v>
      </c>
      <c r="AJ36">
        <f t="shared" si="1"/>
        <v>0</v>
      </c>
      <c r="AK36">
        <f t="shared" si="2"/>
        <v>0</v>
      </c>
      <c r="AL36">
        <f t="shared" si="3"/>
        <v>0</v>
      </c>
      <c r="AM36">
        <f t="shared" si="4"/>
        <v>0</v>
      </c>
    </row>
    <row r="37" spans="1:39" x14ac:dyDescent="0.35">
      <c r="A37" s="14" t="s">
        <v>13</v>
      </c>
      <c r="B37" s="10" t="s">
        <v>83</v>
      </c>
      <c r="AI37">
        <f t="shared" si="0"/>
        <v>0</v>
      </c>
      <c r="AJ37" t="e">
        <f t="shared" si="1"/>
        <v>#DIV/0!</v>
      </c>
      <c r="AK37" t="e">
        <f t="shared" si="2"/>
        <v>#DIV/0!</v>
      </c>
      <c r="AM37">
        <f t="shared" si="4"/>
        <v>0</v>
      </c>
    </row>
    <row r="38" spans="1:39" ht="46" x14ac:dyDescent="0.35">
      <c r="A38" s="14" t="s">
        <v>84</v>
      </c>
      <c r="B38" s="14" t="s">
        <v>85</v>
      </c>
      <c r="C38" s="15" t="s">
        <v>86</v>
      </c>
      <c r="F38" s="16" t="s">
        <v>61</v>
      </c>
      <c r="G38" s="14" t="s">
        <v>62</v>
      </c>
      <c r="H38" s="21">
        <v>0</v>
      </c>
      <c r="I38" s="19">
        <v>1</v>
      </c>
      <c r="J38" s="19">
        <v>1</v>
      </c>
      <c r="K38" s="20" t="s">
        <v>63</v>
      </c>
      <c r="L38" s="21">
        <f>0</f>
        <v>0</v>
      </c>
      <c r="M38" s="21">
        <v>55</v>
      </c>
      <c r="N38" s="21">
        <v>0</v>
      </c>
      <c r="O38" s="21">
        <v>0</v>
      </c>
      <c r="P38" s="21">
        <v>0</v>
      </c>
      <c r="Q38" s="21">
        <v>40</v>
      </c>
      <c r="R38" s="21">
        <v>0</v>
      </c>
      <c r="S38" s="21">
        <v>40</v>
      </c>
      <c r="T38" s="21">
        <v>15</v>
      </c>
      <c r="U38" s="21">
        <v>55</v>
      </c>
      <c r="V38" s="21">
        <v>0</v>
      </c>
      <c r="W38" s="21">
        <v>0</v>
      </c>
      <c r="X38" s="19" t="s">
        <v>64</v>
      </c>
      <c r="Y38" s="21">
        <v>0</v>
      </c>
      <c r="Z38" s="14" t="s">
        <v>65</v>
      </c>
      <c r="AA38" s="14" t="s">
        <v>13</v>
      </c>
      <c r="AB38" s="21" t="s">
        <v>65</v>
      </c>
      <c r="AC38" s="14" t="s">
        <v>70</v>
      </c>
      <c r="AD38" s="17" t="s">
        <v>61</v>
      </c>
      <c r="AE38" s="21">
        <v>0</v>
      </c>
      <c r="AF38" s="21">
        <v>0</v>
      </c>
      <c r="AG38" s="21">
        <v>0</v>
      </c>
      <c r="AH38" s="17" t="s">
        <v>61</v>
      </c>
      <c r="AI38">
        <f t="shared" si="0"/>
        <v>0</v>
      </c>
      <c r="AJ38">
        <f t="shared" si="1"/>
        <v>0</v>
      </c>
      <c r="AK38">
        <f t="shared" si="2"/>
        <v>0</v>
      </c>
      <c r="AL38">
        <f t="shared" si="3"/>
        <v>0</v>
      </c>
      <c r="AM38">
        <f t="shared" si="4"/>
        <v>0</v>
      </c>
    </row>
    <row r="39" spans="1:39" ht="46" x14ac:dyDescent="0.35">
      <c r="A39" s="14" t="s">
        <v>87</v>
      </c>
      <c r="B39" s="14" t="s">
        <v>88</v>
      </c>
      <c r="C39" s="15" t="s">
        <v>89</v>
      </c>
      <c r="F39" s="16" t="s">
        <v>61</v>
      </c>
      <c r="G39" s="14" t="s">
        <v>62</v>
      </c>
      <c r="H39" s="21">
        <v>2463.25</v>
      </c>
      <c r="I39" s="19">
        <v>1</v>
      </c>
      <c r="J39" s="19">
        <v>1</v>
      </c>
      <c r="K39" s="20" t="s">
        <v>63</v>
      </c>
      <c r="L39" s="21">
        <f>88677</f>
        <v>88677</v>
      </c>
      <c r="M39" s="21">
        <v>55</v>
      </c>
      <c r="N39" s="21">
        <v>48772.44</v>
      </c>
      <c r="O39" s="21">
        <v>1108.46</v>
      </c>
      <c r="P39" s="21">
        <v>0</v>
      </c>
      <c r="Q39" s="21">
        <v>55</v>
      </c>
      <c r="R39" s="21">
        <v>35</v>
      </c>
      <c r="S39" s="21">
        <v>20</v>
      </c>
      <c r="T39" s="21" t="s">
        <v>65</v>
      </c>
      <c r="U39" s="21">
        <v>55</v>
      </c>
      <c r="V39" s="21">
        <v>1108.46</v>
      </c>
      <c r="W39" s="21">
        <v>39904.559999999998</v>
      </c>
      <c r="X39" s="19" t="s">
        <v>64</v>
      </c>
      <c r="Y39" s="21">
        <v>0</v>
      </c>
      <c r="Z39" s="14" t="s">
        <v>65</v>
      </c>
      <c r="AA39" s="14" t="s">
        <v>13</v>
      </c>
      <c r="AB39" s="21" t="s">
        <v>65</v>
      </c>
      <c r="AC39" s="14" t="s">
        <v>90</v>
      </c>
      <c r="AD39" s="17" t="s">
        <v>61</v>
      </c>
      <c r="AE39" s="21">
        <v>0</v>
      </c>
      <c r="AF39" s="21">
        <v>0</v>
      </c>
      <c r="AG39" s="21">
        <v>0</v>
      </c>
      <c r="AH39" s="17" t="s">
        <v>61</v>
      </c>
      <c r="AI39">
        <f t="shared" si="0"/>
        <v>1116.7734500000001</v>
      </c>
      <c r="AJ39">
        <f t="shared" si="1"/>
        <v>0</v>
      </c>
      <c r="AK39">
        <f t="shared" si="2"/>
        <v>0</v>
      </c>
      <c r="AL39">
        <f t="shared" si="3"/>
        <v>1116.7734500000001</v>
      </c>
      <c r="AM39">
        <f t="shared" si="4"/>
        <v>1116.7734500000001</v>
      </c>
    </row>
    <row r="40" spans="1:39" ht="46" x14ac:dyDescent="0.35">
      <c r="A40" s="14" t="s">
        <v>91</v>
      </c>
      <c r="B40" s="14" t="s">
        <v>92</v>
      </c>
      <c r="C40" s="15" t="s">
        <v>93</v>
      </c>
      <c r="F40" s="16" t="s">
        <v>61</v>
      </c>
      <c r="G40" s="14" t="s">
        <v>62</v>
      </c>
      <c r="H40" s="21">
        <v>0</v>
      </c>
      <c r="I40" s="19">
        <v>1</v>
      </c>
      <c r="J40" s="19">
        <v>1</v>
      </c>
      <c r="K40" s="20" t="s">
        <v>63</v>
      </c>
      <c r="L40" s="21">
        <f>0</f>
        <v>0</v>
      </c>
      <c r="M40" s="21">
        <v>55</v>
      </c>
      <c r="N40" s="21">
        <v>0</v>
      </c>
      <c r="O40" s="21">
        <v>0</v>
      </c>
      <c r="P40" s="21">
        <v>0</v>
      </c>
      <c r="Q40" s="21">
        <v>20</v>
      </c>
      <c r="R40" s="21">
        <v>0</v>
      </c>
      <c r="S40" s="21">
        <v>20</v>
      </c>
      <c r="T40" s="21">
        <v>35</v>
      </c>
      <c r="U40" s="21">
        <v>55</v>
      </c>
      <c r="V40" s="21">
        <v>0</v>
      </c>
      <c r="W40" s="21">
        <v>0</v>
      </c>
      <c r="X40" s="19" t="s">
        <v>64</v>
      </c>
      <c r="Y40" s="21">
        <v>0</v>
      </c>
      <c r="Z40" s="14" t="s">
        <v>65</v>
      </c>
      <c r="AA40" s="14" t="s">
        <v>13</v>
      </c>
      <c r="AB40" s="21" t="s">
        <v>65</v>
      </c>
      <c r="AC40" s="14" t="s">
        <v>94</v>
      </c>
      <c r="AD40" s="17" t="s">
        <v>61</v>
      </c>
      <c r="AE40" s="21">
        <v>0</v>
      </c>
      <c r="AF40" s="21">
        <v>0</v>
      </c>
      <c r="AG40" s="21">
        <v>0</v>
      </c>
      <c r="AH40" s="17" t="s">
        <v>61</v>
      </c>
      <c r="AI40">
        <f t="shared" si="0"/>
        <v>0</v>
      </c>
      <c r="AJ40">
        <f t="shared" si="1"/>
        <v>0</v>
      </c>
      <c r="AK40">
        <f t="shared" si="2"/>
        <v>0</v>
      </c>
      <c r="AL40">
        <f t="shared" si="3"/>
        <v>0</v>
      </c>
      <c r="AM40">
        <f t="shared" si="4"/>
        <v>0</v>
      </c>
    </row>
    <row r="41" spans="1:39" ht="46" x14ac:dyDescent="0.35">
      <c r="A41" s="14" t="s">
        <v>95</v>
      </c>
      <c r="B41" s="14" t="s">
        <v>96</v>
      </c>
      <c r="C41" s="15" t="s">
        <v>97</v>
      </c>
      <c r="F41" s="16" t="s">
        <v>61</v>
      </c>
      <c r="G41" s="14" t="s">
        <v>62</v>
      </c>
      <c r="H41" s="21">
        <v>0</v>
      </c>
      <c r="I41" s="19">
        <v>1</v>
      </c>
      <c r="J41" s="19">
        <v>1</v>
      </c>
      <c r="K41" s="20" t="s">
        <v>63</v>
      </c>
      <c r="L41" s="21">
        <f>0</f>
        <v>0</v>
      </c>
      <c r="M41" s="21">
        <v>55</v>
      </c>
      <c r="N41" s="21">
        <v>0</v>
      </c>
      <c r="O41" s="21">
        <v>0</v>
      </c>
      <c r="P41" s="21">
        <v>0</v>
      </c>
      <c r="Q41" s="21">
        <v>20</v>
      </c>
      <c r="R41" s="21">
        <v>0</v>
      </c>
      <c r="S41" s="21">
        <v>20</v>
      </c>
      <c r="T41" s="21">
        <v>35</v>
      </c>
      <c r="U41" s="21">
        <v>55</v>
      </c>
      <c r="V41" s="21">
        <v>0</v>
      </c>
      <c r="W41" s="21">
        <v>0</v>
      </c>
      <c r="X41" s="19" t="s">
        <v>64</v>
      </c>
      <c r="Y41" s="21">
        <v>0</v>
      </c>
      <c r="Z41" s="14" t="s">
        <v>65</v>
      </c>
      <c r="AA41" s="14" t="s">
        <v>13</v>
      </c>
      <c r="AB41" s="21" t="s">
        <v>65</v>
      </c>
      <c r="AC41" s="14" t="s">
        <v>98</v>
      </c>
      <c r="AD41" s="17" t="s">
        <v>61</v>
      </c>
      <c r="AE41" s="21">
        <v>0</v>
      </c>
      <c r="AF41" s="21">
        <v>0</v>
      </c>
      <c r="AG41" s="21">
        <v>0</v>
      </c>
      <c r="AH41" s="17" t="s">
        <v>61</v>
      </c>
      <c r="AI41">
        <f t="shared" si="0"/>
        <v>0</v>
      </c>
      <c r="AJ41">
        <f t="shared" si="1"/>
        <v>0</v>
      </c>
      <c r="AK41">
        <f t="shared" si="2"/>
        <v>0</v>
      </c>
      <c r="AL41">
        <f t="shared" si="3"/>
        <v>0</v>
      </c>
      <c r="AM41">
        <f t="shared" si="4"/>
        <v>0</v>
      </c>
    </row>
    <row r="42" spans="1:39" ht="46" x14ac:dyDescent="0.35">
      <c r="A42" s="14" t="s">
        <v>99</v>
      </c>
      <c r="B42" s="14" t="s">
        <v>100</v>
      </c>
      <c r="C42" s="15" t="s">
        <v>101</v>
      </c>
      <c r="F42" s="16" t="s">
        <v>61</v>
      </c>
      <c r="G42" s="14" t="s">
        <v>62</v>
      </c>
      <c r="H42" s="21">
        <v>1670</v>
      </c>
      <c r="I42" s="19">
        <v>1</v>
      </c>
      <c r="J42" s="19">
        <v>1</v>
      </c>
      <c r="K42" s="20" t="s">
        <v>63</v>
      </c>
      <c r="L42" s="21">
        <f>60120</f>
        <v>60120</v>
      </c>
      <c r="M42" s="21">
        <v>55</v>
      </c>
      <c r="N42" s="21">
        <v>33066</v>
      </c>
      <c r="O42" s="21">
        <v>751.5</v>
      </c>
      <c r="P42" s="21">
        <v>0</v>
      </c>
      <c r="Q42" s="21">
        <v>49</v>
      </c>
      <c r="R42" s="21">
        <v>29</v>
      </c>
      <c r="S42" s="21">
        <v>20</v>
      </c>
      <c r="T42" s="21">
        <v>6</v>
      </c>
      <c r="U42" s="21">
        <v>55</v>
      </c>
      <c r="V42" s="21">
        <v>751.5</v>
      </c>
      <c r="W42" s="21">
        <v>27054</v>
      </c>
      <c r="X42" s="19" t="s">
        <v>64</v>
      </c>
      <c r="Y42" s="21">
        <v>0</v>
      </c>
      <c r="Z42" s="14" t="s">
        <v>65</v>
      </c>
      <c r="AA42" s="14" t="s">
        <v>13</v>
      </c>
      <c r="AB42" s="21" t="s">
        <v>65</v>
      </c>
      <c r="AC42" s="14" t="s">
        <v>90</v>
      </c>
      <c r="AD42" s="17" t="s">
        <v>61</v>
      </c>
      <c r="AE42" s="21">
        <v>0</v>
      </c>
      <c r="AF42" s="21">
        <v>0</v>
      </c>
      <c r="AG42" s="21">
        <v>0</v>
      </c>
      <c r="AH42" s="17" t="s">
        <v>61</v>
      </c>
      <c r="AI42">
        <f t="shared" si="0"/>
        <v>757.13625000000002</v>
      </c>
      <c r="AJ42">
        <f t="shared" si="1"/>
        <v>0</v>
      </c>
      <c r="AK42">
        <f t="shared" si="2"/>
        <v>0</v>
      </c>
      <c r="AL42">
        <f t="shared" si="3"/>
        <v>757.13625000000002</v>
      </c>
      <c r="AM42">
        <f t="shared" si="4"/>
        <v>757.13625000000002</v>
      </c>
    </row>
    <row r="43" spans="1:39" ht="46" x14ac:dyDescent="0.35">
      <c r="A43" s="14" t="s">
        <v>102</v>
      </c>
      <c r="B43" s="14" t="s">
        <v>103</v>
      </c>
      <c r="C43" s="15" t="s">
        <v>104</v>
      </c>
      <c r="F43" s="16" t="s">
        <v>61</v>
      </c>
      <c r="G43" s="14" t="s">
        <v>62</v>
      </c>
      <c r="H43" s="21">
        <v>0</v>
      </c>
      <c r="I43" s="19">
        <v>1</v>
      </c>
      <c r="J43" s="19">
        <v>1</v>
      </c>
      <c r="K43" s="20" t="s">
        <v>63</v>
      </c>
      <c r="L43" s="21">
        <f>0</f>
        <v>0</v>
      </c>
      <c r="M43" s="21">
        <v>55</v>
      </c>
      <c r="N43" s="21">
        <v>0</v>
      </c>
      <c r="O43" s="21">
        <v>0</v>
      </c>
      <c r="P43" s="21">
        <v>0</v>
      </c>
      <c r="Q43" s="21">
        <v>20</v>
      </c>
      <c r="R43" s="21">
        <v>0</v>
      </c>
      <c r="S43" s="21">
        <v>20</v>
      </c>
      <c r="T43" s="21">
        <v>35</v>
      </c>
      <c r="U43" s="21">
        <v>55</v>
      </c>
      <c r="V43" s="21">
        <v>0</v>
      </c>
      <c r="W43" s="21">
        <v>0</v>
      </c>
      <c r="X43" s="19" t="s">
        <v>64</v>
      </c>
      <c r="Y43" s="21">
        <v>0</v>
      </c>
      <c r="Z43" s="14" t="s">
        <v>65</v>
      </c>
      <c r="AA43" s="14" t="s">
        <v>13</v>
      </c>
      <c r="AB43" s="21" t="s">
        <v>65</v>
      </c>
      <c r="AC43" s="14" t="s">
        <v>105</v>
      </c>
      <c r="AD43" s="17" t="s">
        <v>61</v>
      </c>
      <c r="AE43" s="21">
        <v>0</v>
      </c>
      <c r="AF43" s="21">
        <v>0</v>
      </c>
      <c r="AG43" s="21">
        <v>0</v>
      </c>
      <c r="AH43" s="17" t="s">
        <v>61</v>
      </c>
      <c r="AI43">
        <f t="shared" si="0"/>
        <v>0</v>
      </c>
      <c r="AJ43">
        <f t="shared" si="1"/>
        <v>0</v>
      </c>
      <c r="AK43">
        <f t="shared" si="2"/>
        <v>0</v>
      </c>
      <c r="AL43">
        <f t="shared" si="3"/>
        <v>0</v>
      </c>
      <c r="AM43">
        <f t="shared" si="4"/>
        <v>0</v>
      </c>
    </row>
    <row r="44" spans="1:39" ht="46" x14ac:dyDescent="0.35">
      <c r="A44" s="14" t="s">
        <v>106</v>
      </c>
      <c r="B44" s="14" t="s">
        <v>107</v>
      </c>
      <c r="C44" s="15" t="s">
        <v>108</v>
      </c>
      <c r="F44" s="16" t="s">
        <v>61</v>
      </c>
      <c r="G44" s="14" t="s">
        <v>62</v>
      </c>
      <c r="H44" s="21">
        <v>0</v>
      </c>
      <c r="I44" s="19">
        <v>1</v>
      </c>
      <c r="J44" s="19">
        <v>1</v>
      </c>
      <c r="K44" s="20" t="s">
        <v>63</v>
      </c>
      <c r="L44" s="21">
        <f>0</f>
        <v>0</v>
      </c>
      <c r="M44" s="21">
        <v>55</v>
      </c>
      <c r="N44" s="21">
        <v>0</v>
      </c>
      <c r="O44" s="21">
        <v>0</v>
      </c>
      <c r="P44" s="21">
        <v>0</v>
      </c>
      <c r="Q44" s="21">
        <v>20</v>
      </c>
      <c r="R44" s="21">
        <v>0</v>
      </c>
      <c r="S44" s="21">
        <v>20</v>
      </c>
      <c r="T44" s="21">
        <v>35</v>
      </c>
      <c r="U44" s="21">
        <v>55</v>
      </c>
      <c r="V44" s="21">
        <v>0</v>
      </c>
      <c r="W44" s="21">
        <v>0</v>
      </c>
      <c r="X44" s="19" t="s">
        <v>64</v>
      </c>
      <c r="Y44" s="21">
        <v>0</v>
      </c>
      <c r="Z44" s="14" t="s">
        <v>65</v>
      </c>
      <c r="AA44" s="14" t="s">
        <v>13</v>
      </c>
      <c r="AB44" s="21" t="s">
        <v>65</v>
      </c>
      <c r="AC44" s="14" t="s">
        <v>109</v>
      </c>
      <c r="AD44" s="17" t="s">
        <v>61</v>
      </c>
      <c r="AE44" s="21">
        <v>0</v>
      </c>
      <c r="AF44" s="21">
        <v>0</v>
      </c>
      <c r="AG44" s="21">
        <v>0</v>
      </c>
      <c r="AH44" s="17" t="s">
        <v>61</v>
      </c>
      <c r="AI44">
        <f t="shared" si="0"/>
        <v>0</v>
      </c>
      <c r="AJ44">
        <f t="shared" si="1"/>
        <v>0</v>
      </c>
      <c r="AK44">
        <f t="shared" si="2"/>
        <v>0</v>
      </c>
      <c r="AL44">
        <f t="shared" si="3"/>
        <v>0</v>
      </c>
      <c r="AM44">
        <f t="shared" si="4"/>
        <v>0</v>
      </c>
    </row>
    <row r="45" spans="1:39" ht="46" x14ac:dyDescent="0.35">
      <c r="A45" s="14" t="s">
        <v>110</v>
      </c>
      <c r="B45" s="14" t="s">
        <v>111</v>
      </c>
      <c r="C45" s="15" t="s">
        <v>112</v>
      </c>
      <c r="F45" s="16" t="s">
        <v>61</v>
      </c>
      <c r="G45" s="14" t="s">
        <v>62</v>
      </c>
      <c r="H45" s="21">
        <v>0</v>
      </c>
      <c r="I45" s="19">
        <v>1</v>
      </c>
      <c r="J45" s="19">
        <v>1</v>
      </c>
      <c r="K45" s="20" t="s">
        <v>63</v>
      </c>
      <c r="L45" s="21">
        <f>0</f>
        <v>0</v>
      </c>
      <c r="M45" s="21">
        <v>55</v>
      </c>
      <c r="N45" s="21">
        <v>0</v>
      </c>
      <c r="O45" s="21">
        <v>0</v>
      </c>
      <c r="P45" s="21">
        <v>0</v>
      </c>
      <c r="Q45" s="21">
        <v>39</v>
      </c>
      <c r="R45" s="21">
        <v>19</v>
      </c>
      <c r="S45" s="21">
        <v>20</v>
      </c>
      <c r="T45" s="21">
        <v>16</v>
      </c>
      <c r="U45" s="21">
        <v>55</v>
      </c>
      <c r="V45" s="21">
        <v>0</v>
      </c>
      <c r="W45" s="21">
        <v>0</v>
      </c>
      <c r="X45" s="19" t="s">
        <v>64</v>
      </c>
      <c r="Y45" s="21">
        <v>0</v>
      </c>
      <c r="Z45" s="14" t="s">
        <v>65</v>
      </c>
      <c r="AA45" s="14" t="s">
        <v>13</v>
      </c>
      <c r="AB45" s="21" t="s">
        <v>65</v>
      </c>
      <c r="AC45" s="14" t="s">
        <v>90</v>
      </c>
      <c r="AD45" s="17" t="s">
        <v>61</v>
      </c>
      <c r="AE45" s="21">
        <v>0</v>
      </c>
      <c r="AF45" s="21">
        <v>0</v>
      </c>
      <c r="AG45" s="21">
        <v>0</v>
      </c>
      <c r="AH45" s="17" t="s">
        <v>61</v>
      </c>
      <c r="AI45">
        <f t="shared" si="0"/>
        <v>0</v>
      </c>
      <c r="AJ45">
        <f t="shared" si="1"/>
        <v>0</v>
      </c>
      <c r="AK45">
        <f t="shared" si="2"/>
        <v>0</v>
      </c>
      <c r="AL45">
        <f t="shared" si="3"/>
        <v>0</v>
      </c>
      <c r="AM45">
        <f t="shared" si="4"/>
        <v>0</v>
      </c>
    </row>
    <row r="46" spans="1:39" ht="46" x14ac:dyDescent="0.35">
      <c r="A46" s="14" t="s">
        <v>113</v>
      </c>
      <c r="B46" s="14" t="s">
        <v>114</v>
      </c>
      <c r="C46" s="15" t="s">
        <v>115</v>
      </c>
      <c r="F46" s="16" t="s">
        <v>61</v>
      </c>
      <c r="G46" s="14" t="s">
        <v>62</v>
      </c>
      <c r="H46" s="21">
        <v>0</v>
      </c>
      <c r="I46" s="19">
        <v>1</v>
      </c>
      <c r="J46" s="19">
        <v>20</v>
      </c>
      <c r="K46" s="20" t="s">
        <v>63</v>
      </c>
      <c r="L46" s="21">
        <f>0</f>
        <v>0</v>
      </c>
      <c r="M46" s="21">
        <v>55</v>
      </c>
      <c r="N46" s="21">
        <v>0</v>
      </c>
      <c r="O46" s="21">
        <v>0</v>
      </c>
      <c r="P46" s="21">
        <v>0</v>
      </c>
      <c r="Q46" s="21">
        <v>20</v>
      </c>
      <c r="R46" s="21">
        <v>0</v>
      </c>
      <c r="S46" s="21">
        <v>20</v>
      </c>
      <c r="T46" s="21">
        <v>35</v>
      </c>
      <c r="U46" s="21">
        <v>55</v>
      </c>
      <c r="V46" s="21">
        <v>0</v>
      </c>
      <c r="W46" s="21">
        <v>0</v>
      </c>
      <c r="X46" s="19" t="s">
        <v>64</v>
      </c>
      <c r="Y46" s="21">
        <v>0</v>
      </c>
      <c r="Z46" s="14" t="s">
        <v>65</v>
      </c>
      <c r="AA46" s="14" t="s">
        <v>13</v>
      </c>
      <c r="AB46" s="21" t="s">
        <v>65</v>
      </c>
      <c r="AC46" s="14" t="s">
        <v>109</v>
      </c>
      <c r="AD46" s="17" t="s">
        <v>61</v>
      </c>
      <c r="AE46" s="21">
        <v>0</v>
      </c>
      <c r="AF46" s="21">
        <v>0</v>
      </c>
      <c r="AG46" s="21">
        <v>0</v>
      </c>
      <c r="AH46" s="17" t="s">
        <v>61</v>
      </c>
      <c r="AI46">
        <f t="shared" si="0"/>
        <v>0</v>
      </c>
      <c r="AJ46">
        <f t="shared" si="1"/>
        <v>0</v>
      </c>
      <c r="AK46">
        <f t="shared" si="2"/>
        <v>0</v>
      </c>
      <c r="AL46">
        <f t="shared" si="3"/>
        <v>0</v>
      </c>
      <c r="AM46">
        <f t="shared" si="4"/>
        <v>0</v>
      </c>
    </row>
    <row r="47" spans="1:39" ht="46" x14ac:dyDescent="0.35">
      <c r="A47" s="14" t="s">
        <v>116</v>
      </c>
      <c r="B47" s="14" t="s">
        <v>117</v>
      </c>
      <c r="C47" s="15" t="s">
        <v>118</v>
      </c>
      <c r="F47" s="16" t="s">
        <v>61</v>
      </c>
      <c r="G47" s="14" t="s">
        <v>62</v>
      </c>
      <c r="H47" s="21">
        <v>0</v>
      </c>
      <c r="I47" s="19">
        <v>1</v>
      </c>
      <c r="J47" s="19">
        <v>1</v>
      </c>
      <c r="K47" s="20" t="s">
        <v>63</v>
      </c>
      <c r="L47" s="21">
        <f>0</f>
        <v>0</v>
      </c>
      <c r="M47" s="21">
        <v>55</v>
      </c>
      <c r="N47" s="21">
        <v>0</v>
      </c>
      <c r="O47" s="21">
        <v>0</v>
      </c>
      <c r="P47" s="21">
        <v>0</v>
      </c>
      <c r="Q47" s="21">
        <v>20</v>
      </c>
      <c r="R47" s="21">
        <v>0</v>
      </c>
      <c r="S47" s="21">
        <v>20</v>
      </c>
      <c r="T47" s="21">
        <v>35</v>
      </c>
      <c r="U47" s="21">
        <v>55</v>
      </c>
      <c r="V47" s="21">
        <v>0</v>
      </c>
      <c r="W47" s="21">
        <v>0</v>
      </c>
      <c r="X47" s="19" t="s">
        <v>64</v>
      </c>
      <c r="Y47" s="21">
        <v>0</v>
      </c>
      <c r="Z47" s="14" t="s">
        <v>65</v>
      </c>
      <c r="AA47" s="14" t="s">
        <v>13</v>
      </c>
      <c r="AB47" s="21" t="s">
        <v>65</v>
      </c>
      <c r="AC47" s="14" t="s">
        <v>119</v>
      </c>
      <c r="AD47" s="17" t="s">
        <v>61</v>
      </c>
      <c r="AE47" s="21">
        <v>0</v>
      </c>
      <c r="AF47" s="21">
        <v>0</v>
      </c>
      <c r="AG47" s="21">
        <v>0</v>
      </c>
      <c r="AH47" s="17" t="s">
        <v>61</v>
      </c>
      <c r="AI47">
        <f t="shared" si="0"/>
        <v>0</v>
      </c>
      <c r="AJ47">
        <f t="shared" si="1"/>
        <v>0</v>
      </c>
      <c r="AK47">
        <f t="shared" si="2"/>
        <v>0</v>
      </c>
      <c r="AL47">
        <f t="shared" si="3"/>
        <v>0</v>
      </c>
      <c r="AM47">
        <f t="shared" si="4"/>
        <v>0</v>
      </c>
    </row>
    <row r="48" spans="1:39" ht="46" x14ac:dyDescent="0.35">
      <c r="A48" s="14" t="s">
        <v>120</v>
      </c>
      <c r="B48" s="14" t="s">
        <v>121</v>
      </c>
      <c r="C48" s="15" t="s">
        <v>122</v>
      </c>
      <c r="F48" s="16" t="s">
        <v>61</v>
      </c>
      <c r="G48" s="14" t="s">
        <v>62</v>
      </c>
      <c r="H48" s="21">
        <v>0</v>
      </c>
      <c r="I48" s="19">
        <v>1</v>
      </c>
      <c r="J48" s="19">
        <v>1</v>
      </c>
      <c r="K48" s="20" t="s">
        <v>63</v>
      </c>
      <c r="L48" s="21">
        <f>0</f>
        <v>0</v>
      </c>
      <c r="M48" s="21">
        <v>55</v>
      </c>
      <c r="N48" s="21">
        <v>0</v>
      </c>
      <c r="O48" s="21">
        <v>0</v>
      </c>
      <c r="P48" s="21">
        <v>0</v>
      </c>
      <c r="Q48" s="21">
        <v>20</v>
      </c>
      <c r="R48" s="21">
        <v>0</v>
      </c>
      <c r="S48" s="21">
        <v>20</v>
      </c>
      <c r="T48" s="21">
        <v>35</v>
      </c>
      <c r="U48" s="21">
        <v>55</v>
      </c>
      <c r="V48" s="21">
        <v>0</v>
      </c>
      <c r="W48" s="21">
        <v>0</v>
      </c>
      <c r="X48" s="19" t="s">
        <v>64</v>
      </c>
      <c r="Y48" s="21">
        <v>0</v>
      </c>
      <c r="Z48" s="14" t="s">
        <v>65</v>
      </c>
      <c r="AA48" s="14" t="s">
        <v>13</v>
      </c>
      <c r="AB48" s="21" t="s">
        <v>65</v>
      </c>
      <c r="AC48" s="14" t="s">
        <v>123</v>
      </c>
      <c r="AD48" s="17" t="s">
        <v>61</v>
      </c>
      <c r="AE48" s="21">
        <v>0</v>
      </c>
      <c r="AF48" s="21">
        <v>0</v>
      </c>
      <c r="AG48" s="21">
        <v>0</v>
      </c>
      <c r="AH48" s="17" t="s">
        <v>61</v>
      </c>
      <c r="AI48">
        <f t="shared" si="0"/>
        <v>0</v>
      </c>
      <c r="AJ48">
        <f t="shared" si="1"/>
        <v>0</v>
      </c>
      <c r="AK48">
        <f t="shared" si="2"/>
        <v>0</v>
      </c>
      <c r="AL48">
        <f t="shared" si="3"/>
        <v>0</v>
      </c>
      <c r="AM48">
        <f t="shared" si="4"/>
        <v>0</v>
      </c>
    </row>
    <row r="51" spans="1:17" x14ac:dyDescent="0.35">
      <c r="G51" s="1" t="s">
        <v>13</v>
      </c>
      <c r="H51" s="1" t="s">
        <v>13</v>
      </c>
      <c r="I51" s="1" t="s">
        <v>13</v>
      </c>
      <c r="J51" s="1" t="s">
        <v>13</v>
      </c>
      <c r="K51" s="1" t="s">
        <v>13</v>
      </c>
    </row>
    <row r="52" spans="1:17" x14ac:dyDescent="0.35">
      <c r="G52" s="4" t="s">
        <v>124</v>
      </c>
      <c r="K52" s="21">
        <v>591837.56999999995</v>
      </c>
    </row>
    <row r="53" spans="1:17" x14ac:dyDescent="0.35">
      <c r="G53" s="5" t="s">
        <v>125</v>
      </c>
      <c r="J53" s="21">
        <v>66.23</v>
      </c>
      <c r="K53" s="21">
        <v>391966.84</v>
      </c>
    </row>
    <row r="54" spans="1:17" x14ac:dyDescent="0.35">
      <c r="G54" s="5" t="s">
        <v>39</v>
      </c>
      <c r="K54" s="7" t="s">
        <v>65</v>
      </c>
    </row>
    <row r="55" spans="1:17" x14ac:dyDescent="0.35">
      <c r="G55" s="5" t="s">
        <v>126</v>
      </c>
      <c r="K55" s="21">
        <v>0</v>
      </c>
    </row>
    <row r="56" spans="1:17" x14ac:dyDescent="0.35">
      <c r="G56" s="5" t="s">
        <v>127</v>
      </c>
      <c r="K56" s="21">
        <v>199870.73</v>
      </c>
    </row>
    <row r="57" spans="1:17" x14ac:dyDescent="0.35">
      <c r="G57" s="5" t="s">
        <v>128</v>
      </c>
      <c r="J57" s="21">
        <v>66.23</v>
      </c>
      <c r="K57" s="21">
        <v>391966.84</v>
      </c>
    </row>
    <row r="58" spans="1:17" x14ac:dyDescent="0.35">
      <c r="G58" s="4" t="s">
        <v>129</v>
      </c>
      <c r="K58" s="21">
        <v>199870.73</v>
      </c>
    </row>
    <row r="59" spans="1:17" x14ac:dyDescent="0.35">
      <c r="G59" s="1" t="s">
        <v>13</v>
      </c>
      <c r="H59" s="1" t="s">
        <v>13</v>
      </c>
      <c r="I59" s="1" t="s">
        <v>13</v>
      </c>
      <c r="J59" s="1" t="s">
        <v>13</v>
      </c>
      <c r="K59" s="1" t="s">
        <v>13</v>
      </c>
    </row>
    <row r="61" spans="1:17" x14ac:dyDescent="0.35">
      <c r="A61" s="24" t="s">
        <v>130</v>
      </c>
      <c r="B61" s="24" t="s">
        <v>13</v>
      </c>
      <c r="C61" s="24" t="s">
        <v>13</v>
      </c>
      <c r="D61" s="24" t="s">
        <v>13</v>
      </c>
      <c r="E61" s="24" t="s">
        <v>13</v>
      </c>
      <c r="F61" s="24" t="s">
        <v>13</v>
      </c>
      <c r="G61" s="24" t="s">
        <v>13</v>
      </c>
      <c r="H61" s="24" t="s">
        <v>13</v>
      </c>
      <c r="I61" s="24" t="s">
        <v>13</v>
      </c>
      <c r="J61" s="24" t="s">
        <v>13</v>
      </c>
      <c r="K61" s="24" t="s">
        <v>13</v>
      </c>
      <c r="L61" s="24" t="s">
        <v>13</v>
      </c>
      <c r="M61" s="24" t="s">
        <v>13</v>
      </c>
      <c r="N61" s="24" t="s">
        <v>13</v>
      </c>
      <c r="O61" s="24" t="s">
        <v>13</v>
      </c>
      <c r="P61" s="24" t="s">
        <v>13</v>
      </c>
      <c r="Q61" s="23"/>
    </row>
    <row r="62" spans="1:17" x14ac:dyDescent="0.35">
      <c r="A62" s="25" t="s">
        <v>13</v>
      </c>
      <c r="B62" s="23"/>
      <c r="C62" s="23"/>
      <c r="D62" s="23"/>
      <c r="E62" s="23"/>
    </row>
    <row r="63" spans="1:17" x14ac:dyDescent="0.35">
      <c r="A63" s="23"/>
      <c r="B63" s="23"/>
      <c r="C63" s="23"/>
      <c r="D63" s="23"/>
      <c r="E63" s="23"/>
    </row>
    <row r="64" spans="1:17" x14ac:dyDescent="0.35">
      <c r="A64" s="23"/>
      <c r="B64" s="23"/>
      <c r="C64" s="23"/>
      <c r="D64" s="23"/>
      <c r="E64" s="23"/>
    </row>
    <row r="65" spans="1:13" x14ac:dyDescent="0.35">
      <c r="A65" s="23"/>
      <c r="B65" s="23"/>
      <c r="C65" s="23"/>
      <c r="D65" s="23"/>
      <c r="E65" s="23"/>
    </row>
    <row r="66" spans="1:13" x14ac:dyDescent="0.35">
      <c r="A66" s="23"/>
      <c r="B66" s="23"/>
      <c r="C66" s="23"/>
      <c r="D66" s="23"/>
      <c r="E66" s="23"/>
    </row>
    <row r="68" spans="1:13" x14ac:dyDescent="0.35">
      <c r="A68" s="26" t="s">
        <v>131</v>
      </c>
      <c r="B68" s="23"/>
      <c r="C68" s="23"/>
      <c r="D68" s="23"/>
      <c r="E68" s="23"/>
      <c r="F68" s="23"/>
      <c r="G68" s="23"/>
      <c r="H68" s="23"/>
      <c r="I68" s="23"/>
      <c r="J68" s="23"/>
      <c r="K68" s="23"/>
      <c r="L68" s="23"/>
      <c r="M68" s="23"/>
    </row>
    <row r="72" spans="1:13" x14ac:dyDescent="0.35">
      <c r="A72" s="26" t="s">
        <v>132</v>
      </c>
      <c r="B72" s="23"/>
      <c r="C72" s="23"/>
      <c r="D72" s="23"/>
      <c r="E72" s="23"/>
      <c r="F72" s="23"/>
      <c r="G72" s="23"/>
      <c r="H72" s="23"/>
      <c r="I72" s="23"/>
      <c r="J72" s="23"/>
      <c r="K72" s="23"/>
      <c r="L72" s="23"/>
      <c r="M72" s="23"/>
    </row>
    <row r="75" spans="1:13" x14ac:dyDescent="0.35">
      <c r="A75" s="26" t="s">
        <v>133</v>
      </c>
      <c r="B75" s="23"/>
      <c r="C75" s="23"/>
      <c r="D75" s="23"/>
      <c r="E75" s="23"/>
      <c r="F75" s="23"/>
      <c r="G75" s="23"/>
      <c r="H75" s="23"/>
      <c r="I75" s="23"/>
      <c r="J75" s="23"/>
      <c r="K75" s="23"/>
      <c r="L75" s="23"/>
      <c r="M75" s="23"/>
    </row>
    <row r="76" spans="1:13" x14ac:dyDescent="0.35">
      <c r="A76" s="23"/>
      <c r="B76" s="23"/>
      <c r="C76" s="23"/>
      <c r="D76" s="23"/>
      <c r="E76" s="23"/>
      <c r="F76" s="23"/>
      <c r="G76" s="23"/>
      <c r="H76" s="23"/>
      <c r="I76" s="23"/>
      <c r="J76" s="23"/>
      <c r="K76" s="23"/>
      <c r="L76" s="23"/>
      <c r="M76" s="23"/>
    </row>
    <row r="77" spans="1:13" x14ac:dyDescent="0.35">
      <c r="A77" s="23"/>
      <c r="B77" s="23"/>
      <c r="C77" s="23"/>
      <c r="D77" s="23"/>
      <c r="E77" s="23"/>
      <c r="F77" s="23"/>
      <c r="G77" s="23"/>
      <c r="H77" s="23"/>
      <c r="I77" s="23"/>
      <c r="J77" s="23"/>
      <c r="K77" s="23"/>
      <c r="L77" s="23"/>
      <c r="M77" s="23"/>
    </row>
    <row r="78" spans="1:13" x14ac:dyDescent="0.35">
      <c r="A78" s="23"/>
      <c r="B78" s="23"/>
      <c r="C78" s="23"/>
      <c r="D78" s="23"/>
      <c r="E78" s="23"/>
      <c r="F78" s="23"/>
      <c r="G78" s="23"/>
      <c r="H78" s="23"/>
      <c r="I78" s="23"/>
      <c r="J78" s="23"/>
      <c r="K78" s="23"/>
      <c r="L78" s="23"/>
      <c r="M78" s="23"/>
    </row>
    <row r="79" spans="1:13" x14ac:dyDescent="0.35">
      <c r="A79" s="23"/>
      <c r="B79" s="23"/>
      <c r="C79" s="23"/>
      <c r="D79" s="23"/>
      <c r="E79" s="23"/>
      <c r="F79" s="23"/>
      <c r="G79" s="23"/>
      <c r="H79" s="23"/>
      <c r="I79" s="23"/>
      <c r="J79" s="23"/>
      <c r="K79" s="23"/>
      <c r="L79" s="23"/>
      <c r="M79" s="23"/>
    </row>
    <row r="80" spans="1:13" x14ac:dyDescent="0.35">
      <c r="A80" s="23"/>
      <c r="B80" s="23"/>
      <c r="C80" s="23"/>
      <c r="D80" s="23"/>
      <c r="E80" s="23"/>
      <c r="F80" s="23"/>
      <c r="G80" s="23"/>
      <c r="H80" s="23"/>
      <c r="I80" s="23"/>
      <c r="J80" s="23"/>
      <c r="K80" s="23"/>
      <c r="L80" s="23"/>
      <c r="M80" s="23"/>
    </row>
  </sheetData>
  <mergeCells count="7">
    <mergeCell ref="A72:M72"/>
    <mergeCell ref="A75:M80"/>
    <mergeCell ref="C13:E21"/>
    <mergeCell ref="A30:Q30"/>
    <mergeCell ref="A61:Q61"/>
    <mergeCell ref="A62:E66"/>
    <mergeCell ref="A68:M6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Manjunath  C</cp:lastModifiedBy>
  <dcterms:created xsi:type="dcterms:W3CDTF">2024-12-10T09:12:36Z</dcterms:created>
  <dcterms:modified xsi:type="dcterms:W3CDTF">2024-12-11T13:17:49Z</dcterms:modified>
</cp:coreProperties>
</file>