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Price Estimate" r:id="rId3" sheetId="1"/>
  </sheets>
</workbook>
</file>

<file path=xl/sharedStrings.xml><?xml version="1.0" encoding="utf-8"?>
<sst xmlns="http://schemas.openxmlformats.org/spreadsheetml/2006/main" count="220" uniqueCount="78">
  <si>
    <t>Price Estimate</t>
  </si>
  <si>
    <t>Lavanya G</t>
  </si>
  <si>
    <t>CONNECTIVITY IT SOLUTIONS PVT LTD</t>
  </si>
  <si>
    <t>1877,1ST FLOOR,31ST CROSS,,10TH MAIN</t>
  </si>
  <si>
    <t>BANGALORE, KA-560070</t>
  </si>
  <si>
    <t>INDIA</t>
  </si>
  <si>
    <t>Ph no:+91 +91 80 26716555</t>
  </si>
  <si>
    <t/>
  </si>
  <si>
    <t>Price Estimate for planning and information purposes only and is not a binding offer from Cisco.</t>
  </si>
  <si>
    <r>
      <rPr>
        <b val="true"/>
        <color indexed="8"/>
        <sz val="9.0"/>
        <rFont val="Calibri"/>
      </rPr>
      <t>Date:</t>
    </r>
    <r>
      <rPr>
        <color indexed="8"/>
        <sz val="9.0"/>
        <rFont val="Calibri"/>
      </rPr>
      <t xml:space="preserve"> 14-Oct-2022</t>
    </r>
  </si>
  <si>
    <t>All prices are shown in INR</t>
  </si>
  <si>
    <t>Part Number</t>
  </si>
  <si>
    <t>Smart Account Mandatory</t>
  </si>
  <si>
    <t>Description</t>
  </si>
  <si>
    <t>Service Duration (Months)</t>
  </si>
  <si>
    <t>Estimated Lead Time (Days)</t>
  </si>
  <si>
    <t>Unit List Price</t>
  </si>
  <si>
    <t>Pricing Term</t>
  </si>
  <si>
    <t>Qty</t>
  </si>
  <si>
    <t>Unit Net Price</t>
  </si>
  <si>
    <t>Disc(%)</t>
  </si>
  <si>
    <t>Extended Net Price</t>
  </si>
  <si>
    <t>Extended Net Price - FTWZ Freight Amount</t>
  </si>
  <si>
    <t>Extended Net Price - SLC Duty Amount</t>
  </si>
  <si>
    <t>Extended Net Price - SLC Freight Amount</t>
  </si>
  <si>
    <t>Success Track</t>
  </si>
  <si>
    <t>CX Level</t>
  </si>
  <si>
    <t>C9500-24Y4C-A</t>
  </si>
  <si>
    <t>-</t>
  </si>
  <si>
    <t>Catalyst 9500 24x1/10/25G  and 4-port 40/100G, Advantage</t>
  </si>
  <si>
    <t>---</t>
  </si>
  <si>
    <t>CAMPUS NETWORK</t>
  </si>
  <si>
    <t>CON-SNT-C95024YA</t>
  </si>
  <si>
    <t>SNTC-8X5XNBD Catalyst 9500 24-port 25/100G only, Adva</t>
  </si>
  <si>
    <t>N/A</t>
  </si>
  <si>
    <t>C9K-T1-FANTRAY</t>
  </si>
  <si>
    <t>Catalyst 9500 Type 4 front to back cooling Fan</t>
  </si>
  <si>
    <t>C9500-NW-A</t>
  </si>
  <si>
    <t>C9500 Network Stack, Advantage</t>
  </si>
  <si>
    <t>SC9500HUK9-176</t>
  </si>
  <si>
    <t>Cisco Catalyst 9500H XE.17.6 UNIVERSAL</t>
  </si>
  <si>
    <t>C9K-F1-SSD-240G</t>
  </si>
  <si>
    <t>Cisco pluggable SSD storage</t>
  </si>
  <si>
    <t>C9K-PWR-650WAC-R</t>
  </si>
  <si>
    <t>650W AC Config 4 Power Supply front to back cooling</t>
  </si>
  <si>
    <t>C9K-PWR-650WAC-R/2</t>
  </si>
  <si>
    <t>CAB-250V-10A-ID</t>
  </si>
  <si>
    <t>AC Power Cord - 250V, 10A , India</t>
  </si>
  <si>
    <t>C9500-DNA-24Y4C-A</t>
  </si>
  <si>
    <t>C9500 DNA Advantage, Term License</t>
  </si>
  <si>
    <t>C9500-DNA-L-A-5Y</t>
  </si>
  <si>
    <t>DNA Advantage 5 Year License</t>
  </si>
  <si>
    <t>PI-LFAS-T</t>
  </si>
  <si>
    <t>Prime Infrastructure Lifecycle &amp; Assurance Term - Smart Lic</t>
  </si>
  <si>
    <t>PI-LFAS-AP-T-5Y</t>
  </si>
  <si>
    <t>PI Dev Lic for Lifecycle &amp; Assurance Term 5Y</t>
  </si>
  <si>
    <t>NETWORK-PNP-LIC</t>
  </si>
  <si>
    <t>Network Plug-n-Play Connect for zero-touch device deployment</t>
  </si>
  <si>
    <t>QSFP-40/100-SRBD=</t>
  </si>
  <si>
    <t>100G and 40GBASE SR-BiDi QSFP Transceiver, LC, 100m OM4 MMF</t>
  </si>
  <si>
    <t>SFP-10G-SR=</t>
  </si>
  <si>
    <t>10GBASE-SR SFP Module</t>
  </si>
  <si>
    <t>GLC-TE=</t>
  </si>
  <si>
    <t>1000BASE-T SFP transceiver module for Category 5 copper wire</t>
  </si>
  <si>
    <t>Product Total</t>
  </si>
  <si>
    <t>Service Total :</t>
  </si>
  <si>
    <t>Subscription Total</t>
  </si>
  <si>
    <t>Total Price:</t>
  </si>
  <si>
    <r>
      <rPr>
        <b val="true"/>
        <color indexed="8"/>
        <sz val="9.0"/>
        <rFont val="Calibri"/>
      </rPr>
      <t>Valid through:</t>
    </r>
    <r>
      <rPr>
        <color indexed="8"/>
        <sz val="9.0"/>
        <rFont val="Calibri"/>
      </rPr>
      <t xml:space="preserve">  </t>
    </r>
  </si>
  <si>
    <t xml:space="preserve">FOB Point: </t>
  </si>
  <si>
    <r>
      <rPr>
        <b val="true"/>
        <color indexed="8"/>
        <sz val="9.0"/>
        <rFont val="Calibri"/>
      </rPr>
      <t>FOB Point:</t>
    </r>
    <r>
      <rPr>
        <color indexed="8"/>
        <sz val="9.0"/>
        <rFont val="Calibri"/>
      </rPr>
      <t xml:space="preserve">         None</t>
    </r>
  </si>
  <si>
    <t>Notes</t>
  </si>
  <si>
    <t>Signed:</t>
  </si>
  <si>
    <t>Estimate ID:</t>
  </si>
  <si>
    <t>HZ140177776GP</t>
  </si>
  <si>
    <t>Deal ID:</t>
  </si>
  <si>
    <t>NA</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</si>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</sst>
</file>

<file path=xl/styles.xml><?xml version="1.0" encoding="utf-8"?>
<styleSheet xmlns="http://schemas.openxmlformats.org/spreadsheetml/2006/main">
  <numFmts count="1">
    <numFmt numFmtId="164" formatCode="#.0"/>
  </numFmts>
  <fonts count="45">
    <font>
      <sz val="11.0"/>
      <color indexed="8"/>
      <name val="Calibri"/>
      <family val="2"/>
      <scheme val="minor"/>
    </font>
    <font>
      <name val="Helvetica"/>
      <sz val="16.0"/>
      <b val="true"/>
      <color indexed="8"/>
    </font>
    <font>
      <name val="Helvetica"/>
      <sz val="11.0"/>
      <b val="true"/>
      <color indexed="10"/>
    </font>
    <font>
      <name val="Helvetica"/>
      <sz val="9.0"/>
      <b val="true"/>
      <color indexed="8"/>
    </font>
    <font>
      <name val="Helvetica"/>
      <sz val="9.0"/>
      <b val="true"/>
      <color indexed="8"/>
    </font>
    <font>
      <name val="Helvetica"/>
      <sz val="9.0"/>
      <color indexed="8"/>
    </font>
    <font>
      <name val="Helvetica"/>
      <sz val="9.0"/>
      <b val="true"/>
      <color indexed="8"/>
    </font>
    <font>
      <name val="Helvetica"/>
      <sz val="9.0"/>
      <b val="true"/>
      <color indexed="8"/>
    </font>
    <font>
      <name val="Helvetica"/>
      <sz val="9.0"/>
      <color indexed="8"/>
    </font>
    <font>
      <name val="Helvetica"/>
      <sz val="9.0"/>
      <b val="true"/>
      <color indexed="8"/>
    </font>
    <font>
      <name val="Helvetica"/>
      <sz val="9.0"/>
      <color indexed="8"/>
    </font>
    <font>
      <name val="Helvetica"/>
      <sz val="9.0"/>
      <color indexed="8"/>
    </font>
    <font>
      <name val="Helvetica"/>
      <sz val="9.0"/>
      <b val="true"/>
      <color indexed="8"/>
    </font>
    <font>
      <name val="Helvetica"/>
      <sz val="9.0"/>
      <b val="true"/>
      <color indexed="8"/>
    </font>
    <font>
      <name val="Helvetica"/>
      <sz val="9.0"/>
      <b val="true"/>
      <color indexed="8"/>
    </font>
    <font>
      <name val="Helvetica"/>
      <sz val="9.0"/>
      <b val="true"/>
      <color indexed="8"/>
    </font>
    <font>
      <name val="Helvetica"/>
      <sz val="9.0"/>
      <color indexed="8"/>
    </font>
    <font>
      <name val="Calibri"/>
      <sz val="8.0"/>
      <color indexed="8"/>
    </font>
    <font>
      <name val="Helvetica"/>
      <sz val="7.0"/>
      <color indexed="8"/>
    </font>
    <font>
      <name val="Helvetica"/>
      <sz val="9.0"/>
      <b val="true"/>
      <color indexed="8"/>
    </font>
    <font>
      <name val="Helvetica"/>
      <sz val="9.0"/>
      <b val="true"/>
      <color indexed="12"/>
    </font>
    <font>
      <name val="Helvetica"/>
      <sz val="9.0"/>
      <color indexed="12"/>
    </font>
    <font>
      <name val="Helvetica"/>
      <sz val="9.0"/>
      <b val="true"/>
      <color indexed="8"/>
    </font>
    <font>
      <name val="Helvetica"/>
      <sz val="9.0"/>
      <b val="true"/>
      <color indexed="8"/>
      <u val="single"/>
    </font>
    <font>
      <name val="Calibri"/>
      <sz val="9.0"/>
      <b val="true"/>
      <color indexed="8"/>
    </font>
    <font>
      <name val="Calibri"/>
      <sz val="9.0"/>
      <color indexed="8"/>
    </font>
    <font>
      <name val="Calibri"/>
      <sz val="9.0"/>
      <b val="true"/>
      <color indexed="8"/>
    </font>
    <font>
      <name val="Calibri"/>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Calibri"/>
      <sz val="9.0"/>
      <b val="true"/>
      <color indexed="8"/>
    </font>
    <font>
      <name val="Calibri"/>
      <sz val="9.0"/>
      <color indexed="8"/>
    </font>
    <font>
      <name val="Calibri"/>
      <sz val="9.0"/>
      <b val="true"/>
      <color indexed="8"/>
    </font>
    <font>
      <name val="Calibri"/>
      <sz val="9.0"/>
      <color indexed="8"/>
    </font>
  </fonts>
  <fills count="6">
    <fill>
      <patternFill patternType="none"/>
    </fill>
    <fill>
      <patternFill patternType="darkGray"/>
    </fill>
    <fill>
      <patternFill patternType="none">
        <fgColor indexed="55"/>
      </patternFill>
    </fill>
    <fill>
      <patternFill patternType="solid">
        <fgColor indexed="55"/>
      </patternFill>
    </fill>
    <fill>
      <patternFill patternType="none">
        <fgColor indexed="22"/>
      </patternFill>
    </fill>
    <fill>
      <patternFill patternType="solid">
        <fgColor indexed="22"/>
      </patternFill>
    </fill>
  </fills>
  <borders count="36">
    <border>
      <left/>
      <right/>
      <top/>
      <bottom/>
      <diagonal/>
    </border>
    <border>
      <bottom style="thin"/>
    </border>
    <border>
      <bottom style="thin">
        <color indexed="8"/>
      </bottom>
    </border>
    <border>
      <top style="medium"/>
    </border>
    <border>
      <top style="medium"/>
      <bottom>
        <color indexed="8"/>
      </bottom>
    </border>
    <border>
      <bottom style="medium"/>
    </border>
    <border>
      <bottom style="medium">
        <color indexed="8"/>
      </bottom>
    </border>
    <border>
      <right style="medium"/>
    </border>
    <border>
      <right style="medium">
        <color indexed="8"/>
      </right>
    </border>
    <border>
      <top style="thin"/>
      <bottom style="thin"/>
    </border>
    <border>
      <left style="thin"/>
      <top style="thin"/>
      <bottom style="thin"/>
    </border>
    <border>
      <left style="thin"/>
      <right style="thin"/>
      <top style="thin"/>
      <bottom style="thin"/>
    </border>
    <border>
      <left style="thin"/>
      <right style="thin"/>
      <top style="thin"/>
      <bottom style="thin">
        <color indexed="22"/>
      </bottom>
    </border>
    <border>
      <left style="thin">
        <color indexed="22"/>
      </left>
      <right style="thin"/>
      <top style="thin"/>
      <bottom style="thin">
        <color indexed="22"/>
      </bottom>
    </border>
    <border>
      <left style="thin">
        <color indexed="22"/>
      </left>
      <right style="thin">
        <color indexed="22"/>
      </right>
      <top style="thin"/>
      <bottom style="thin">
        <color indexed="22"/>
      </bottom>
    </border>
    <border>
      <left style="thin">
        <color indexed="22"/>
      </left>
      <right style="thin">
        <color indexed="22"/>
      </right>
      <top style="thin">
        <color indexed="22"/>
      </top>
      <bottom style="thin">
        <color indexed="22"/>
      </bottom>
    </border>
    <border>
      <right style="thin"/>
      <top style="thin"/>
      <bottom style="thin"/>
    </border>
    <border>
      <right style="thin"/>
      <top style="thin"/>
      <bottom style="thin">
        <color indexed="22"/>
      </bottom>
    </border>
    <border>
      <right style="thin">
        <color indexed="22"/>
      </right>
      <top style="thin"/>
      <bottom style="thin">
        <color indexed="22"/>
      </bottom>
    </border>
    <border>
      <right style="thin">
        <color indexed="22"/>
      </right>
      <top style="thin">
        <color indexed="22"/>
      </top>
      <bottom style="thin">
        <color indexed="22"/>
      </bottom>
    </border>
    <border>
      <top style="thin">
        <color indexed="8"/>
      </top>
      <bottom style="thin"/>
    </border>
    <border>
      <top style="thin">
        <color indexed="8"/>
      </top>
      <bottom style="thin">
        <color indexed="8"/>
      </bottom>
    </border>
    <border>
      <right style="thin"/>
      <top style="thin">
        <color indexed="8"/>
      </top>
      <bottom style="thin"/>
    </border>
    <border>
      <right style="thin"/>
      <top style="thin">
        <color indexed="8"/>
      </top>
      <bottom style="thin">
        <color indexed="8"/>
      </bottom>
    </border>
    <border>
      <right style="thin">
        <color indexed="22"/>
      </right>
      <top style="thin">
        <color indexed="8"/>
      </top>
      <bottom style="thin">
        <color indexed="8"/>
      </bottom>
    </border>
    <border>
      <right style="thin">
        <color indexed="22"/>
      </right>
      <top style="thin"/>
      <bottom style="thin"/>
    </border>
    <border>
      <top style="thin"/>
      <bottom style="thin">
        <color indexed="8"/>
      </bottom>
    </border>
    <border>
      <left style="thin"/>
      <top style="thin">
        <color indexed="8"/>
      </top>
      <bottom style="thin">
        <color indexed="8"/>
      </bottom>
    </border>
    <border>
      <left style="thin">
        <color indexed="22"/>
      </left>
      <top style="thin">
        <color indexed="8"/>
      </top>
      <bottom style="thin">
        <color indexed="8"/>
      </bottom>
    </border>
    <border>
      <right style="thin"/>
      <bottom style="thin"/>
    </border>
    <border>
      <right style="thin"/>
      <bottom style="thin">
        <color indexed="8"/>
      </bottom>
    </border>
    <border>
      <right style="thin">
        <color indexed="22"/>
      </right>
      <bottom style="thin">
        <color indexed="8"/>
      </bottom>
    </border>
    <border>
      <left style="thin"/>
      <right style="thin"/>
      <top style="thin"/>
      <bottom style="thin">
        <color indexed="8"/>
      </bottom>
    </border>
    <border>
      <left style="thin">
        <color indexed="8"/>
      </left>
      <right style="thin"/>
      <top style="thin"/>
      <bottom style="thin">
        <color indexed="8"/>
      </bottom>
    </border>
    <border>
      <left style="thin">
        <color indexed="8"/>
      </left>
      <right style="thin">
        <color indexed="8"/>
      </right>
      <top style="thin"/>
      <bottom style="thin">
        <color indexed="8"/>
      </bottom>
    </border>
    <border>
      <left style="thin">
        <color indexed="8"/>
      </left>
      <right style="thin">
        <color indexed="8"/>
      </right>
      <top style="thin">
        <color indexed="8"/>
      </top>
      <bottom style="thin">
        <color indexed="8"/>
      </bottom>
    </border>
  </borders>
  <cellStyleXfs count="1">
    <xf numFmtId="0" fontId="0" fillId="0" borderId="0"/>
  </cellStyleXfs>
  <cellXfs count="59">
    <xf numFmtId="0" fontId="0" fillId="0" borderId="0" xfId="0"/>
    <xf numFmtId="0" fontId="0" fillId="0" borderId="2" xfId="0" applyBorder="true"/>
    <xf numFmtId="0" fontId="0" fillId="0" borderId="4" xfId="0" applyBorder="true"/>
    <xf numFmtId="0" fontId="0" fillId="0" borderId="6" xfId="0" applyBorder="true"/>
    <xf numFmtId="0" fontId="0" fillId="0" borderId="8" xfId="0" applyBorder="true"/>
    <xf numFmtId="0" fontId="1" fillId="0" borderId="0" xfId="0" applyFont="true">
      <alignment horizontal="center" vertical="center"/>
    </xf>
    <xf numFmtId="0" fontId="2" fillId="0" borderId="0" xfId="0" applyFont="true">
      <alignment wrapText="true" horizontal="center" vertical="center"/>
    </xf>
    <xf numFmtId="0" fontId="3" fillId="0" borderId="0" xfId="0" applyFont="true">
      <alignment horizontal="left" vertical="center"/>
    </xf>
    <xf numFmtId="0" fontId="4" fillId="0" borderId="0" xfId="0" applyFont="true">
      <alignment horizontal="center" vertical="center"/>
    </xf>
    <xf numFmtId="0" fontId="5" fillId="0" borderId="0" xfId="0" applyFont="true">
      <alignment wrapText="true" horizontal="left" vertical="center"/>
    </xf>
    <xf numFmtId="0" fontId="6" fillId="0" borderId="15" xfId="0" applyFont="true" applyBorder="true">
      <alignment wrapText="true" horizontal="left" vertical="center"/>
    </xf>
    <xf numFmtId="0" fontId="7" fillId="0" borderId="19" xfId="0" applyFont="true" applyBorder="true">
      <alignment wrapText="true" horizontal="left" vertical="center"/>
    </xf>
    <xf numFmtId="0" fontId="8" fillId="0" borderId="0" xfId="0" applyFont="true">
      <alignment horizontal="right" vertical="center"/>
    </xf>
    <xf numFmtId="4" fontId="9" fillId="0" borderId="0" xfId="0" applyFont="true" applyNumberFormat="true">
      <alignment horizontal="right" vertical="center"/>
    </xf>
    <xf numFmtId="4" fontId="10" fillId="0" borderId="0" xfId="0" applyFont="true" applyNumberFormat="true">
      <alignment horizontal="right" vertical="center"/>
    </xf>
    <xf numFmtId="0" fontId="11" fillId="0" borderId="0" xfId="0" applyFont="true">
      <alignment horizontal="center" vertical="center"/>
    </xf>
    <xf numFmtId="0" fontId="12" fillId="3" borderId="15" xfId="0" applyFont="true" applyBorder="true" applyFill="true">
      <alignment wrapText="true" horizontal="left" vertical="center"/>
    </xf>
    <xf numFmtId="0" fontId="13" fillId="3" borderId="0" xfId="0" applyFont="true" applyFill="true">
      <alignment wrapText="true" horizontal="center" vertical="center"/>
    </xf>
    <xf numFmtId="0" fontId="12" fillId="5" borderId="15" xfId="0" applyFont="true" applyBorder="true" applyFill="true">
      <alignment wrapText="true" horizontal="left" vertical="center"/>
    </xf>
    <xf numFmtId="0" fontId="12" fillId="5" borderId="15" xfId="0" applyFont="true" applyBorder="true" applyFill="true">
      <alignment wrapText="true" horizontal="right" vertical="center"/>
    </xf>
    <xf numFmtId="0" fontId="14" fillId="0" borderId="21" xfId="0" applyFont="true" applyBorder="true">
      <alignment wrapText="true" horizontal="left" vertical="center"/>
    </xf>
    <xf numFmtId="0" fontId="0" fillId="0" borderId="24" xfId="0" applyBorder="true">
      <alignment wrapText="true" horizontal="left" vertical="center"/>
    </xf>
    <xf numFmtId="4" fontId="15" fillId="0" borderId="19" xfId="0" applyFont="true" applyBorder="true" applyNumberFormat="true">
      <alignment horizontal="right" vertical="center"/>
    </xf>
    <xf numFmtId="4" fontId="15" fillId="5" borderId="15" xfId="0" applyFont="true" applyBorder="true" applyNumberFormat="true" applyFill="true">
      <alignment horizontal="right" vertical="center"/>
    </xf>
    <xf numFmtId="0" fontId="0" fillId="0" borderId="28" xfId="0" applyBorder="true">
      <alignment wrapText="true" horizontal="left" vertical="center"/>
    </xf>
    <xf numFmtId="0" fontId="12" fillId="3" borderId="15" xfId="0" applyFont="true" applyBorder="true" applyFill="true">
      <alignment wrapText="true" horizontal="right" vertical="center"/>
    </xf>
    <xf numFmtId="0" fontId="12" fillId="3" borderId="15" xfId="0" applyFont="true" applyBorder="true" applyFill="true">
      <alignment wrapText="true" horizontal="center" vertical="center"/>
    </xf>
    <xf numFmtId="0" fontId="16" fillId="0" borderId="15" xfId="0" applyFont="true" applyBorder="true">
      <alignment wrapText="true" horizontal="left" vertical="center"/>
    </xf>
    <xf numFmtId="0" fontId="16" fillId="0" borderId="15" xfId="0" applyFont="true" applyBorder="true">
      <alignment wrapText="true" horizontal="left" indent="1" vertical="center"/>
    </xf>
    <xf numFmtId="0" fontId="16" fillId="0" borderId="15" xfId="0" applyFont="true" applyBorder="true">
      <alignment wrapText="true" horizontal="left" indent="2" vertical="center"/>
    </xf>
    <xf numFmtId="0" fontId="16" fillId="0" borderId="15" xfId="0" applyFont="true" applyBorder="true">
      <alignment wrapText="true" horizontal="left" indent="3" vertical="center"/>
    </xf>
    <xf numFmtId="0" fontId="16" fillId="0" borderId="15" xfId="0" applyFont="true" applyBorder="true">
      <alignment wrapText="false" horizontal="left" vertical="center"/>
    </xf>
    <xf numFmtId="4" fontId="16" fillId="0" borderId="15" xfId="0" applyFont="true" applyBorder="true" applyNumberFormat="true">
      <alignment wrapText="true" horizontal="right" vertical="center"/>
    </xf>
    <xf numFmtId="0" fontId="16" fillId="0" borderId="15" xfId="0" applyFont="true" applyBorder="true">
      <alignment wrapText="true" horizontal="center" vertical="center"/>
    </xf>
    <xf numFmtId="1" fontId="16" fillId="0" borderId="15" xfId="0" applyFont="true" applyBorder="true" applyNumberFormat="true">
      <alignment wrapText="true" horizontal="center" vertical="center"/>
    </xf>
    <xf numFmtId="0" fontId="17" fillId="0" borderId="0" xfId="0" applyFont="true">
      <alignment wrapText="true" horizontal="left" vertical="top"/>
    </xf>
    <xf numFmtId="0" fontId="18" fillId="0" borderId="0" xfId="0" applyFont="true">
      <alignment wrapText="true" horizontal="left" vertical="center"/>
    </xf>
    <xf numFmtId="0" fontId="16" fillId="0" borderId="0" xfId="0" applyFont="true">
      <alignment wrapText="true" horizontal="left" vertical="top"/>
    </xf>
    <xf numFmtId="164" fontId="19" fillId="0" borderId="15" xfId="0" applyFont="true" applyBorder="true" applyNumberFormat="true">
      <alignment wrapText="true" horizontal="left" vertical="center"/>
    </xf>
    <xf numFmtId="0" fontId="16" fillId="0" borderId="15" xfId="0" applyFont="true" applyBorder="true">
      <alignment wrapText="true" indent="1" horizontal="left" vertical="center"/>
    </xf>
    <xf numFmtId="4" fontId="20" fillId="0" borderId="31" xfId="0" applyFont="true" applyBorder="true" applyNumberFormat="true">
      <alignment wrapText="true" horizontal="right" vertical="center"/>
    </xf>
    <xf numFmtId="4" fontId="21" fillId="0" borderId="15" xfId="0" applyFont="true" applyBorder="true" applyNumberFormat="true">
      <alignment wrapText="true" horizontal="right" vertical="center"/>
    </xf>
    <xf numFmtId="0" fontId="16" fillId="0" borderId="15" xfId="0" applyFont="true" applyBorder="true">
      <alignment wrapText="true" horizontal="left" vertical="top"/>
    </xf>
    <xf numFmtId="0" fontId="22" fillId="0" borderId="15" xfId="0" applyFont="true" applyBorder="true">
      <alignment wrapText="true" horizontal="left" vertical="top"/>
    </xf>
    <xf numFmtId="0" fontId="12" fillId="3" borderId="35" xfId="0" applyFont="true" applyBorder="true" applyFill="true">
      <alignment wrapText="true" horizontal="center" vertical="center"/>
    </xf>
    <xf numFmtId="0" fontId="23" fillId="3" borderId="15" xfId="0" applyFont="true" applyBorder="true" applyFill="true">
      <alignment wrapText="true" horizontal="left" vertical="center"/>
    </xf>
    <xf numFmtId="4" fontId="28" fillId="0" borderId="15" xfId="0" applyFont="true" applyBorder="true" applyNumberFormat="true">
      <alignment wrapText="true" horizontal="right" vertical="center"/>
    </xf>
    <xf numFmtId="4" fontId="29" fillId="0" borderId="15" xfId="0" applyFont="true" applyBorder="true" applyNumberFormat="true">
      <alignment wrapText="true" horizontal="right" vertical="center"/>
    </xf>
    <xf numFmtId="4" fontId="30" fillId="0" borderId="15" xfId="0" applyFont="true" applyBorder="true" applyNumberFormat="true">
      <alignment wrapText="true" horizontal="right" vertical="center"/>
    </xf>
    <xf numFmtId="4" fontId="31" fillId="0" borderId="15" xfId="0" applyFont="true" applyBorder="true" applyNumberFormat="true">
      <alignment wrapText="true" horizontal="right" vertical="center"/>
    </xf>
    <xf numFmtId="4" fontId="32" fillId="0" borderId="15" xfId="0" applyFont="true" applyBorder="true" applyNumberFormat="true">
      <alignment wrapText="true" horizontal="right" vertical="center"/>
    </xf>
    <xf numFmtId="4" fontId="33" fillId="0" borderId="15" xfId="0" applyFont="true" applyBorder="true" applyNumberFormat="true">
      <alignment wrapText="true" horizontal="right" vertical="center"/>
    </xf>
    <xf numFmtId="4" fontId="34" fillId="0" borderId="15" xfId="0" applyFont="true" applyBorder="true" applyNumberFormat="true">
      <alignment wrapText="true" horizontal="right" vertical="center"/>
    </xf>
    <xf numFmtId="4" fontId="35" fillId="0" borderId="15" xfId="0" applyFont="true" applyBorder="true" applyNumberFormat="true">
      <alignment wrapText="true" horizontal="right" vertical="center"/>
    </xf>
    <xf numFmtId="4" fontId="36" fillId="0" borderId="15" xfId="0" applyFont="true" applyBorder="true" applyNumberFormat="true">
      <alignment wrapText="true" horizontal="right" vertical="center"/>
    </xf>
    <xf numFmtId="4" fontId="37" fillId="0" borderId="15" xfId="0" applyFont="true" applyBorder="true" applyNumberFormat="true">
      <alignment wrapText="true" horizontal="right" vertical="center"/>
    </xf>
    <xf numFmtId="4" fontId="38" fillId="0" borderId="15" xfId="0" applyFont="true" applyBorder="true" applyNumberFormat="true">
      <alignment wrapText="true" horizontal="right" vertical="center"/>
    </xf>
    <xf numFmtId="4" fontId="39" fillId="0" borderId="15" xfId="0" applyFont="true" applyBorder="true" applyNumberFormat="true">
      <alignment wrapText="true" horizontal="right" vertical="center"/>
    </xf>
    <xf numFmtId="4" fontId="40" fillId="0" borderId="15" xfId="0" applyFont="true" applyBorder="true" applyNumberFormat="true">
      <alignment wrapText="true" horizontal="right" vertical="center"/>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sheetPr>
    <pageSetUpPr fitToPage="true"/>
  </sheetPr>
  <dimension ref="A2:Q46"/>
  <sheetViews>
    <sheetView workbookViewId="0" tabSelected="true" showGridLines="false"/>
  </sheetViews>
  <sheetFormatPr defaultRowHeight="12.75" baseColWidth="14" customHeight="true"/>
  <cols>
    <col min="1" max="1" width="23.4375" customWidth="true"/>
    <col min="2" max="2" width="13.671875" customWidth="true"/>
    <col min="3" max="3" width="31.25" customWidth="true"/>
    <col min="4" max="4" width="16.40625" customWidth="true"/>
    <col min="5" max="5" width="7.8125" customWidth="true"/>
    <col min="6" max="6" width="18.359375" customWidth="true"/>
    <col min="7" max="7" width="9.765625" customWidth="true"/>
    <col min="8" max="8" width="9.765625" customWidth="true"/>
    <col min="9" max="9" width="13.671875" customWidth="true"/>
    <col min="10" max="10" width="7.03125" customWidth="true"/>
    <col min="11" max="11" width="13.671875" customWidth="true"/>
    <col min="12" max="12" width="18.359375" customWidth="true"/>
    <col min="13" max="13" width="18.359375" customWidth="true"/>
    <col min="14" max="14" width="18.359375" customWidth="true"/>
    <col min="15" max="15" width="23.4375" customWidth="true"/>
    <col min="16" max="16" width="9.765625" customWidth="true"/>
  </cols>
  <sheetData>
    <row r="2" ht="20.4" customHeight="true">
      <c r="A2" s="5" t="s">
        <v>0</v>
      </c>
    </row>
    <row r="3">
      <c r="A3" s="9" t="s">
        <v>1</v>
      </c>
      <c r="O3" s="7" t="s">
        <v>7</v>
      </c>
    </row>
    <row r="4">
      <c r="A4" s="9" t="s">
        <v>2</v>
      </c>
      <c r="O4" s="9" t="s">
        <v>7</v>
      </c>
    </row>
    <row r="5">
      <c r="A5" s="9" t="s">
        <v>3</v>
      </c>
      <c r="O5" s="9" t="s">
        <v>7</v>
      </c>
    </row>
    <row r="6">
      <c r="A6" s="9" t="s">
        <v>4</v>
      </c>
      <c r="O6" s="9" t="s">
        <v>5</v>
      </c>
    </row>
    <row r="7">
      <c r="A7" s="9" t="s">
        <v>5</v>
      </c>
    </row>
    <row r="8">
      <c r="A8" s="9" t="s">
        <v>6</v>
      </c>
    </row>
    <row r="10">
      <c r="A10" s="3" t="s">
        <v>7</v>
      </c>
      <c r="B10" s="3" t="s">
        <v>7</v>
      </c>
      <c r="C10" s="3" t="s">
        <v>7</v>
      </c>
      <c r="D10" s="3" t="s">
        <v>7</v>
      </c>
      <c r="E10" s="3" t="s">
        <v>7</v>
      </c>
      <c r="F10" s="3" t="s">
        <v>7</v>
      </c>
      <c r="G10" s="3" t="s">
        <v>7</v>
      </c>
      <c r="H10" s="3" t="s">
        <v>7</v>
      </c>
      <c r="I10" s="3" t="s">
        <v>7</v>
      </c>
      <c r="J10" s="3" t="s">
        <v>7</v>
      </c>
      <c r="K10" s="3" t="s">
        <v>7</v>
      </c>
      <c r="L10" s="3" t="s">
        <v>7</v>
      </c>
      <c r="M10" s="3" t="s">
        <v>7</v>
      </c>
      <c r="N10" s="3" t="s">
        <v>7</v>
      </c>
      <c r="O10" s="3" t="s">
        <v>7</v>
      </c>
      <c r="P10" s="3" t="s">
        <v>7</v>
      </c>
    </row>
    <row r="11">
      <c r="A11" s="6" t="s">
        <v>8</v>
      </c>
    </row>
    <row r="13">
      <c r="A13" s="7" t="s">
        <v>9</v>
      </c>
      <c r="N13" s="7" t="s">
        <v>73</v>
      </c>
      <c r="P13" s="12" t="s">
        <v>74</v>
      </c>
    </row>
    <row r="14">
      <c r="N14" s="7" t="s">
        <v>75</v>
      </c>
      <c r="P14" s="12" t="s">
        <v>76</v>
      </c>
    </row>
    <row r="17">
      <c r="N17" s="12" t="s">
        <v>10</v>
      </c>
    </row>
    <row r="18" ht="42.0" customHeight="true">
      <c r="A18" s="16" t="s">
        <v>11</v>
      </c>
      <c r="B18" s="16" t="s">
        <v>12</v>
      </c>
      <c r="C18" s="16" t="s">
        <v>13</v>
      </c>
      <c r="D18" s="26" t="s">
        <v>14</v>
      </c>
      <c r="E18" s="26" t="s">
        <v>15</v>
      </c>
      <c r="F18" s="25" t="s">
        <v>16</v>
      </c>
      <c r="G18" s="26" t="s">
        <v>17</v>
      </c>
      <c r="H18" s="26" t="s">
        <v>18</v>
      </c>
      <c r="I18" s="25" t="s">
        <v>19</v>
      </c>
      <c r="J18" s="25" t="s">
        <v>20</v>
      </c>
      <c r="K18" s="25" t="s">
        <v>21</v>
      </c>
      <c r="L18" s="25" t="s">
        <v>22</v>
      </c>
      <c r="M18" s="25" t="s">
        <v>23</v>
      </c>
      <c r="N18" s="25" t="s">
        <v>24</v>
      </c>
      <c r="O18" s="16" t="s">
        <v>25</v>
      </c>
      <c r="P18" s="26" t="s">
        <v>26</v>
      </c>
    </row>
    <row r="19">
      <c r="A19" s="43" t="s">
        <v>27</v>
      </c>
      <c r="B19" s="42" t="s">
        <v>28</v>
      </c>
      <c r="C19" s="42" t="s">
        <v>29</v>
      </c>
      <c r="D19" s="33" t="s">
        <v>30</v>
      </c>
      <c r="E19" s="33" t="n">
        <v>203.0</v>
      </c>
      <c r="F19" s="32" t="n">
        <v>1985069.35</v>
      </c>
      <c r="G19" s="34" t="s">
        <v>7</v>
      </c>
      <c r="H19" s="34" t="n">
        <v>1.0</v>
      </c>
      <c r="I19" s="32" t="n">
        <f>ROUND(F19-((F19*J19)/100),2)</f>
      </c>
      <c r="J19" s="32" t="n">
        <v>72.0</v>
      </c>
      <c r="K19" s="32" t="n">
        <f>ROUND((H19 * I19),2)</f>
      </c>
      <c r="L19" s="32" t="n">
        <v>26861.89</v>
      </c>
      <c r="M19" s="32" t="n">
        <v>69852.23</v>
      </c>
      <c r="N19" s="32" t="n">
        <v>26861.89</v>
      </c>
      <c r="O19" s="27" t="s">
        <v>31</v>
      </c>
      <c r="P19" s="33" t="s">
        <v>7</v>
      </c>
    </row>
    <row r="20">
      <c r="A20" s="27" t="s">
        <v>32</v>
      </c>
      <c r="B20" s="27" t="s">
        <v>28</v>
      </c>
      <c r="C20" s="42" t="s">
        <v>33</v>
      </c>
      <c r="D20" s="33" t="n">
        <v>60.0</v>
      </c>
      <c r="E20" s="33" t="s">
        <v>34</v>
      </c>
      <c r="F20" s="46" t="n">
        <v>982841.75</v>
      </c>
      <c r="G20" s="34" t="s">
        <v>7</v>
      </c>
      <c r="H20" s="34" t="n">
        <v>1.0</v>
      </c>
      <c r="I20" s="32" t="n">
        <f>ROUND(F20-((F20*J20)/100),2)</f>
      </c>
      <c r="J20" s="32" t="n">
        <v>65.0</v>
      </c>
      <c r="K20" s="32" t="n">
        <f>ROUND((H20 * I20),2)</f>
      </c>
      <c r="L20" s="32" t="n">
        <v>0.0</v>
      </c>
      <c r="M20" s="32" t="n">
        <v>0.0</v>
      </c>
      <c r="N20" s="32" t="n">
        <v>0.0</v>
      </c>
      <c r="O20" s="27" t="s">
        <v>7</v>
      </c>
      <c r="P20" s="33" t="s">
        <v>7</v>
      </c>
    </row>
    <row r="21">
      <c r="A21" s="27" t="s">
        <v>35</v>
      </c>
      <c r="B21" s="27" t="s">
        <v>28</v>
      </c>
      <c r="C21" s="42" t="s">
        <v>36</v>
      </c>
      <c r="D21" s="33" t="s">
        <v>30</v>
      </c>
      <c r="E21" s="33" t="n">
        <v>14.0</v>
      </c>
      <c r="F21" s="47" t="n">
        <v>0.0</v>
      </c>
      <c r="G21" s="34" t="s">
        <v>7</v>
      </c>
      <c r="H21" s="34" t="n">
        <v>2.0</v>
      </c>
      <c r="I21" s="32" t="n">
        <f>ROUND(F21-((F21*J21)/100),2)</f>
      </c>
      <c r="J21" s="32" t="n">
        <v>72.0</v>
      </c>
      <c r="K21" s="32" t="n">
        <f>ROUND((H21 * I21),2)</f>
      </c>
      <c r="L21" s="32" t="n">
        <v>0.0</v>
      </c>
      <c r="M21" s="32" t="n">
        <v>0.0</v>
      </c>
      <c r="N21" s="32" t="n">
        <v>0.0</v>
      </c>
      <c r="O21" s="27" t="s">
        <v>7</v>
      </c>
      <c r="P21" s="33" t="s">
        <v>7</v>
      </c>
    </row>
    <row r="22">
      <c r="A22" s="27" t="s">
        <v>37</v>
      </c>
      <c r="B22" s="27" t="s">
        <v>28</v>
      </c>
      <c r="C22" s="42" t="s">
        <v>38</v>
      </c>
      <c r="D22" s="33" t="s">
        <v>30</v>
      </c>
      <c r="E22" s="33" t="n">
        <v>14.0</v>
      </c>
      <c r="F22" s="48" t="n">
        <v>0.0</v>
      </c>
      <c r="G22" s="34" t="s">
        <v>7</v>
      </c>
      <c r="H22" s="34" t="n">
        <v>1.0</v>
      </c>
      <c r="I22" s="32" t="n">
        <f>ROUND(F22-((F22*J22)/100),2)</f>
      </c>
      <c r="J22" s="32" t="n">
        <v>72.0</v>
      </c>
      <c r="K22" s="32" t="n">
        <f>ROUND((H22 * I22),2)</f>
      </c>
      <c r="L22" s="32" t="n">
        <v>0.0</v>
      </c>
      <c r="M22" s="32" t="n">
        <v>0.0</v>
      </c>
      <c r="N22" s="32" t="n">
        <v>0.0</v>
      </c>
      <c r="O22" s="27" t="s">
        <v>7</v>
      </c>
      <c r="P22" s="33" t="s">
        <v>7</v>
      </c>
    </row>
    <row r="23">
      <c r="A23" s="27" t="s">
        <v>39</v>
      </c>
      <c r="B23" s="27" t="s">
        <v>28</v>
      </c>
      <c r="C23" s="42" t="s">
        <v>40</v>
      </c>
      <c r="D23" s="33" t="s">
        <v>30</v>
      </c>
      <c r="E23" s="33" t="n">
        <v>21.0</v>
      </c>
      <c r="F23" s="49" t="n">
        <v>0.0</v>
      </c>
      <c r="G23" s="34" t="s">
        <v>7</v>
      </c>
      <c r="H23" s="34" t="n">
        <v>1.0</v>
      </c>
      <c r="I23" s="32" t="n">
        <f>ROUND(F23-((F23*J23)/100),2)</f>
      </c>
      <c r="J23" s="32" t="n">
        <v>72.0</v>
      </c>
      <c r="K23" s="32" t="n">
        <f>ROUND((H23 * I23),2)</f>
      </c>
      <c r="L23" s="32" t="n">
        <v>0.0</v>
      </c>
      <c r="M23" s="32" t="n">
        <v>0.0</v>
      </c>
      <c r="N23" s="32" t="n">
        <v>0.0</v>
      </c>
      <c r="O23" s="27" t="s">
        <v>7</v>
      </c>
      <c r="P23" s="33" t="s">
        <v>7</v>
      </c>
    </row>
    <row r="24">
      <c r="A24" s="27" t="s">
        <v>41</v>
      </c>
      <c r="B24" s="27" t="s">
        <v>28</v>
      </c>
      <c r="C24" s="42" t="s">
        <v>42</v>
      </c>
      <c r="D24" s="33" t="s">
        <v>30</v>
      </c>
      <c r="E24" s="33" t="n">
        <v>14.0</v>
      </c>
      <c r="F24" s="50" t="n">
        <v>267649.8</v>
      </c>
      <c r="G24" s="34" t="s">
        <v>7</v>
      </c>
      <c r="H24" s="34" t="n">
        <v>1.0</v>
      </c>
      <c r="I24" s="32" t="n">
        <f>ROUND(F24-((F24*J24)/100),2)</f>
      </c>
      <c r="J24" s="32" t="n">
        <v>72.0</v>
      </c>
      <c r="K24" s="32" t="n">
        <f>ROUND((H24 * I24),2)</f>
      </c>
      <c r="L24" s="32" t="n">
        <v>0.0</v>
      </c>
      <c r="M24" s="32" t="n">
        <v>0.0</v>
      </c>
      <c r="N24" s="32" t="n">
        <v>0.0</v>
      </c>
      <c r="O24" s="27" t="s">
        <v>7</v>
      </c>
      <c r="P24" s="33" t="s">
        <v>7</v>
      </c>
    </row>
    <row r="25">
      <c r="A25" s="27" t="s">
        <v>43</v>
      </c>
      <c r="B25" s="27" t="s">
        <v>28</v>
      </c>
      <c r="C25" s="42" t="s">
        <v>44</v>
      </c>
      <c r="D25" s="33" t="s">
        <v>30</v>
      </c>
      <c r="E25" s="33" t="n">
        <v>182.0</v>
      </c>
      <c r="F25" s="51" t="n">
        <v>0.0</v>
      </c>
      <c r="G25" s="34" t="s">
        <v>7</v>
      </c>
      <c r="H25" s="34" t="n">
        <v>1.0</v>
      </c>
      <c r="I25" s="32" t="n">
        <f>ROUND(F25-((F25*J25)/100),2)</f>
      </c>
      <c r="J25" s="32" t="n">
        <v>72.0</v>
      </c>
      <c r="K25" s="32" t="n">
        <f>ROUND((H25 * I25),2)</f>
      </c>
      <c r="L25" s="32" t="n">
        <v>0.0</v>
      </c>
      <c r="M25" s="32" t="n">
        <v>0.0</v>
      </c>
      <c r="N25" s="32" t="n">
        <v>0.0</v>
      </c>
      <c r="O25" s="27" t="s">
        <v>7</v>
      </c>
      <c r="P25" s="33" t="s">
        <v>7</v>
      </c>
    </row>
    <row r="26">
      <c r="A26" s="27" t="s">
        <v>45</v>
      </c>
      <c r="B26" s="27" t="s">
        <v>28</v>
      </c>
      <c r="C26" s="42" t="s">
        <v>44</v>
      </c>
      <c r="D26" s="33" t="s">
        <v>30</v>
      </c>
      <c r="E26" s="33" t="n">
        <v>182.0</v>
      </c>
      <c r="F26" s="52" t="n">
        <v>200870.0</v>
      </c>
      <c r="G26" s="34" t="s">
        <v>7</v>
      </c>
      <c r="H26" s="34" t="n">
        <v>1.0</v>
      </c>
      <c r="I26" s="32" t="n">
        <f>ROUND(F26-((F26*J26)/100),2)</f>
      </c>
      <c r="J26" s="32" t="n">
        <v>72.0</v>
      </c>
      <c r="K26" s="32" t="n">
        <f>ROUND((H26 * I26),2)</f>
      </c>
      <c r="L26" s="32" t="n">
        <v>0.0</v>
      </c>
      <c r="M26" s="32" t="n">
        <v>0.0</v>
      </c>
      <c r="N26" s="32" t="n">
        <v>0.0</v>
      </c>
      <c r="O26" s="27" t="s">
        <v>7</v>
      </c>
      <c r="P26" s="33" t="s">
        <v>7</v>
      </c>
    </row>
    <row r="27">
      <c r="A27" s="27" t="s">
        <v>46</v>
      </c>
      <c r="B27" s="27" t="s">
        <v>28</v>
      </c>
      <c r="C27" s="42" t="s">
        <v>47</v>
      </c>
      <c r="D27" s="33" t="s">
        <v>30</v>
      </c>
      <c r="E27" s="33" t="n">
        <v>7.0</v>
      </c>
      <c r="F27" s="53" t="n">
        <v>0.0</v>
      </c>
      <c r="G27" s="34" t="s">
        <v>7</v>
      </c>
      <c r="H27" s="34" t="n">
        <v>2.0</v>
      </c>
      <c r="I27" s="32" t="n">
        <f>ROUND(F27-((F27*J27)/100),2)</f>
      </c>
      <c r="J27" s="32" t="n">
        <v>72.0</v>
      </c>
      <c r="K27" s="32" t="n">
        <f>ROUND((H27 * I27),2)</f>
      </c>
      <c r="L27" s="32" t="n">
        <v>0.0</v>
      </c>
      <c r="M27" s="32" t="n">
        <v>0.0</v>
      </c>
      <c r="N27" s="32" t="n">
        <v>0.0</v>
      </c>
      <c r="O27" s="27" t="s">
        <v>7</v>
      </c>
      <c r="P27" s="33" t="s">
        <v>7</v>
      </c>
    </row>
    <row r="28">
      <c r="A28" s="27" t="s">
        <v>48</v>
      </c>
      <c r="B28" s="27" t="s">
        <v>28</v>
      </c>
      <c r="C28" s="42" t="s">
        <v>49</v>
      </c>
      <c r="D28" s="33" t="s">
        <v>30</v>
      </c>
      <c r="E28" s="33" t="n">
        <v>14.0</v>
      </c>
      <c r="F28" s="54" t="n">
        <v>0.0</v>
      </c>
      <c r="G28" s="34" t="s">
        <v>7</v>
      </c>
      <c r="H28" s="34" t="n">
        <v>1.0</v>
      </c>
      <c r="I28" s="32" t="n">
        <f>ROUND(F28-((F28*J28)/100),2)</f>
      </c>
      <c r="J28" s="32" t="n">
        <v>72.0</v>
      </c>
      <c r="K28" s="32" t="n">
        <f>ROUND((H28 * I28),2)</f>
      </c>
      <c r="L28" s="32" t="n">
        <v>0.0</v>
      </c>
      <c r="M28" s="32" t="n">
        <v>0.0</v>
      </c>
      <c r="N28" s="32" t="n">
        <v>0.0</v>
      </c>
      <c r="O28" s="27" t="s">
        <v>31</v>
      </c>
      <c r="P28" s="33" t="s">
        <v>7</v>
      </c>
    </row>
    <row r="29">
      <c r="A29" s="27" t="s">
        <v>50</v>
      </c>
      <c r="B29" s="27" t="s">
        <v>28</v>
      </c>
      <c r="C29" s="42" t="s">
        <v>51</v>
      </c>
      <c r="D29" s="33" t="s">
        <v>30</v>
      </c>
      <c r="E29" s="33" t="s">
        <v>34</v>
      </c>
      <c r="F29" s="55" t="n">
        <v>13957.33</v>
      </c>
      <c r="G29" s="34" t="s">
        <v>7</v>
      </c>
      <c r="H29" s="34" t="n">
        <v>1.0</v>
      </c>
      <c r="I29" s="32" t="n">
        <f>ROUND(F29-((F29*J29)/100),2)</f>
      </c>
      <c r="J29" s="32" t="n">
        <v>72.0</v>
      </c>
      <c r="K29" s="32" t="n">
        <f>ROUND((H29 * I29),2)</f>
      </c>
      <c r="L29" s="32" t="n">
        <v>0.0</v>
      </c>
      <c r="M29" s="32" t="n">
        <v>0.0</v>
      </c>
      <c r="N29" s="32" t="n">
        <v>0.0</v>
      </c>
      <c r="O29" s="27" t="s">
        <v>7</v>
      </c>
      <c r="P29" s="33" t="s">
        <v>7</v>
      </c>
    </row>
    <row r="30">
      <c r="A30" s="27" t="s">
        <v>52</v>
      </c>
      <c r="B30" s="27" t="s">
        <v>28</v>
      </c>
      <c r="C30" s="42" t="s">
        <v>53</v>
      </c>
      <c r="D30" s="33" t="s">
        <v>30</v>
      </c>
      <c r="E30" s="33" t="n">
        <v>14.0</v>
      </c>
      <c r="F30" s="56" t="n">
        <v>0.0</v>
      </c>
      <c r="G30" s="34" t="s">
        <v>7</v>
      </c>
      <c r="H30" s="34" t="n">
        <v>3.0</v>
      </c>
      <c r="I30" s="32" t="n">
        <f>ROUND(F30-((F30*J30)/100),2)</f>
      </c>
      <c r="J30" s="32" t="n">
        <v>72.0</v>
      </c>
      <c r="K30" s="32" t="n">
        <f>ROUND((H30 * I30),2)</f>
      </c>
      <c r="L30" s="32" t="n">
        <v>0.0</v>
      </c>
      <c r="M30" s="32" t="n">
        <v>0.0</v>
      </c>
      <c r="N30" s="32" t="n">
        <v>0.0</v>
      </c>
      <c r="O30" s="27" t="s">
        <v>7</v>
      </c>
      <c r="P30" s="33" t="s">
        <v>7</v>
      </c>
    </row>
    <row r="31">
      <c r="A31" s="27" t="s">
        <v>54</v>
      </c>
      <c r="B31" s="27" t="s">
        <v>28</v>
      </c>
      <c r="C31" s="42" t="s">
        <v>55</v>
      </c>
      <c r="D31" s="33" t="s">
        <v>30</v>
      </c>
      <c r="E31" s="33" t="s">
        <v>34</v>
      </c>
      <c r="F31" s="57" t="n">
        <v>0.0</v>
      </c>
      <c r="G31" s="34" t="s">
        <v>7</v>
      </c>
      <c r="H31" s="34" t="n">
        <v>3.0</v>
      </c>
      <c r="I31" s="32" t="n">
        <f>ROUND(F31-((F31*J31)/100),2)</f>
      </c>
      <c r="J31" s="32" t="n">
        <v>72.0</v>
      </c>
      <c r="K31" s="32" t="n">
        <f>ROUND((H31 * I31),2)</f>
      </c>
      <c r="L31" s="32" t="n">
        <v>0.0</v>
      </c>
      <c r="M31" s="32" t="n">
        <v>0.0</v>
      </c>
      <c r="N31" s="32" t="n">
        <v>0.0</v>
      </c>
      <c r="O31" s="27" t="s">
        <v>7</v>
      </c>
      <c r="P31" s="33" t="s">
        <v>7</v>
      </c>
    </row>
    <row r="32">
      <c r="A32" s="27" t="s">
        <v>56</v>
      </c>
      <c r="B32" s="27" t="s">
        <v>28</v>
      </c>
      <c r="C32" s="42" t="s">
        <v>57</v>
      </c>
      <c r="D32" s="33" t="s">
        <v>30</v>
      </c>
      <c r="E32" s="33" t="n">
        <v>3.0</v>
      </c>
      <c r="F32" s="58" t="n">
        <v>0.0</v>
      </c>
      <c r="G32" s="34" t="s">
        <v>7</v>
      </c>
      <c r="H32" s="34" t="n">
        <v>1.0</v>
      </c>
      <c r="I32" s="32" t="n">
        <f>ROUND(F32-((F32*J32)/100),2)</f>
      </c>
      <c r="J32" s="32" t="n">
        <v>72.0</v>
      </c>
      <c r="K32" s="32" t="n">
        <f>ROUND((H32 * I32),2)</f>
      </c>
      <c r="L32" s="32" t="n">
        <v>0.0</v>
      </c>
      <c r="M32" s="32" t="n">
        <v>0.0</v>
      </c>
      <c r="N32" s="32" t="n">
        <v>0.0</v>
      </c>
      <c r="O32" s="27" t="s">
        <v>7</v>
      </c>
      <c r="P32" s="33" t="s">
        <v>7</v>
      </c>
    </row>
    <row r="33">
      <c r="A33" s="43" t="s">
        <v>58</v>
      </c>
      <c r="B33" s="42" t="s">
        <v>28</v>
      </c>
      <c r="C33" s="42" t="s">
        <v>59</v>
      </c>
      <c r="D33" s="33" t="s">
        <v>30</v>
      </c>
      <c r="E33" s="33" t="n">
        <v>273.0</v>
      </c>
      <c r="F33" s="32" t="n">
        <v>177987.5</v>
      </c>
      <c r="G33" s="34" t="s">
        <v>7</v>
      </c>
      <c r="H33" s="34" t="n">
        <v>4.0</v>
      </c>
      <c r="I33" s="32" t="n">
        <f>ROUND(F33-((F33*J33)/100),2)</f>
      </c>
      <c r="J33" s="32" t="n">
        <v>72.0</v>
      </c>
      <c r="K33" s="32" t="n">
        <f>ROUND((H33 * I33),2)</f>
      </c>
      <c r="L33" s="32" t="n">
        <v>7794.43</v>
      </c>
      <c r="M33" s="32" t="n">
        <v>44175.39</v>
      </c>
      <c r="N33" s="32" t="n">
        <v>7794.43</v>
      </c>
      <c r="O33" s="27" t="s">
        <v>7</v>
      </c>
      <c r="P33" s="33" t="s">
        <v>7</v>
      </c>
    </row>
    <row r="34">
      <c r="A34" s="43" t="s">
        <v>60</v>
      </c>
      <c r="B34" s="42" t="s">
        <v>28</v>
      </c>
      <c r="C34" s="42" t="s">
        <v>61</v>
      </c>
      <c r="D34" s="33" t="s">
        <v>30</v>
      </c>
      <c r="E34" s="33" t="n">
        <v>14.0</v>
      </c>
      <c r="F34" s="32" t="n">
        <v>88770.9</v>
      </c>
      <c r="G34" s="34" t="s">
        <v>7</v>
      </c>
      <c r="H34" s="34" t="n">
        <v>10.0</v>
      </c>
      <c r="I34" s="32" t="n">
        <f>ROUND(F34-((F34*J34)/100),2)</f>
      </c>
      <c r="J34" s="32" t="n">
        <v>72.0</v>
      </c>
      <c r="K34" s="32" t="n">
        <f>ROUND((H34 * I34),2)</f>
      </c>
      <c r="L34" s="32" t="n">
        <v>9718.64</v>
      </c>
      <c r="M34" s="32" t="n">
        <v>55080.96</v>
      </c>
      <c r="N34" s="32" t="n">
        <v>9718.64</v>
      </c>
      <c r="O34" s="27" t="s">
        <v>7</v>
      </c>
      <c r="P34" s="33" t="s">
        <v>7</v>
      </c>
    </row>
    <row r="35">
      <c r="A35" s="43" t="s">
        <v>62</v>
      </c>
      <c r="B35" s="42" t="s">
        <v>28</v>
      </c>
      <c r="C35" s="42" t="s">
        <v>63</v>
      </c>
      <c r="D35" s="33" t="s">
        <v>30</v>
      </c>
      <c r="E35" s="33" t="n">
        <v>14.0</v>
      </c>
      <c r="F35" s="32" t="n">
        <v>40147.47</v>
      </c>
      <c r="G35" s="34" t="s">
        <v>7</v>
      </c>
      <c r="H35" s="34" t="n">
        <v>14.0</v>
      </c>
      <c r="I35" s="32" t="n">
        <f>ROUND(F35-((F35*J35)/100),2)</f>
      </c>
      <c r="J35" s="32" t="n">
        <v>72.0</v>
      </c>
      <c r="K35" s="32" t="n">
        <f>ROUND((H35 * I35),2)</f>
      </c>
      <c r="L35" s="32" t="n">
        <v>6153.48</v>
      </c>
      <c r="M35" s="32" t="n">
        <v>34875.21</v>
      </c>
      <c r="N35" s="32" t="n">
        <v>6153.48</v>
      </c>
      <c r="O35" s="27" t="s">
        <v>7</v>
      </c>
      <c r="P35" s="33" t="s">
        <v>7</v>
      </c>
    </row>
    <row r="36">
      <c r="A36" s="3" t="s">
        <v>7</v>
      </c>
      <c r="B36" s="3" t="s">
        <v>7</v>
      </c>
      <c r="C36" s="3" t="s">
        <v>7</v>
      </c>
      <c r="D36" s="3" t="s">
        <v>7</v>
      </c>
      <c r="E36" s="3" t="s">
        <v>7</v>
      </c>
      <c r="F36" s="3" t="s">
        <v>7</v>
      </c>
      <c r="G36" s="3" t="s">
        <v>7</v>
      </c>
      <c r="H36" s="3" t="s">
        <v>7</v>
      </c>
      <c r="I36" s="3" t="s">
        <v>7</v>
      </c>
      <c r="J36" s="3" t="s">
        <v>7</v>
      </c>
      <c r="K36" s="3" t="s">
        <v>7</v>
      </c>
      <c r="L36" s="3" t="s">
        <v>7</v>
      </c>
      <c r="M36" s="3" t="s">
        <v>7</v>
      </c>
      <c r="N36" s="3" t="s">
        <v>7</v>
      </c>
      <c r="O36" s="3" t="s">
        <v>7</v>
      </c>
      <c r="P36" s="3" t="s">
        <v>7</v>
      </c>
    </row>
    <row r="38">
      <c r="A38" s="7" t="s">
        <v>68</v>
      </c>
      <c r="B38" s="7" t="s">
        <v>7</v>
      </c>
      <c r="N38" s="7" t="s">
        <v>64</v>
      </c>
      <c r="P38" s="14" t="n">
        <f>(K19+K21+K22+K23+K24+K25+K26+K27+K28+K30+K32+K33+K34+K35)</f>
      </c>
    </row>
    <row r="39">
      <c r="A39" s="7" t="s">
        <v>70</v>
      </c>
      <c r="B39" s="7" t="s">
        <v>7</v>
      </c>
      <c r="N39" s="7" t="s">
        <v>65</v>
      </c>
      <c r="P39" s="14" t="n">
        <f>(K20)</f>
      </c>
    </row>
    <row r="40">
      <c r="N40" s="7" t="s">
        <v>66</v>
      </c>
      <c r="P40" s="14" t="n">
        <f>(K29+K31)</f>
      </c>
    </row>
    <row r="41">
      <c r="N41" s="7" t="s">
        <v>67</v>
      </c>
      <c r="P41" s="13" t="n">
        <f>(P39+P38+P40)</f>
      </c>
    </row>
    <row r="42">
      <c r="A42" t="s">
        <v>71</v>
      </c>
    </row>
    <row r="43">
      <c r="A43" s="35" t="s">
        <v>7</v>
      </c>
      <c r="N43" s="7" t="s">
        <v>72</v>
      </c>
      <c r="P43" s="1" t="s">
        <v>7</v>
      </c>
    </row>
    <row r="44" ht="22.0" customHeight="true">
      <c r="P44" s="15" t="s">
        <v>1</v>
      </c>
    </row>
    <row r="45">
      <c r="A45" s="3" t="s">
        <v>7</v>
      </c>
      <c r="B45" s="3" t="s">
        <v>7</v>
      </c>
      <c r="C45" s="3" t="s">
        <v>7</v>
      </c>
      <c r="D45" s="3" t="s">
        <v>7</v>
      </c>
      <c r="E45" s="3" t="s">
        <v>7</v>
      </c>
      <c r="F45" s="3" t="s">
        <v>7</v>
      </c>
      <c r="G45" s="3" t="s">
        <v>7</v>
      </c>
      <c r="H45" s="3" t="s">
        <v>7</v>
      </c>
      <c r="I45" s="3" t="s">
        <v>7</v>
      </c>
      <c r="J45" s="3" t="s">
        <v>7</v>
      </c>
      <c r="K45" s="3" t="s">
        <v>7</v>
      </c>
      <c r="L45" s="3" t="s">
        <v>7</v>
      </c>
      <c r="M45" s="3" t="s">
        <v>7</v>
      </c>
      <c r="N45" s="3" t="s">
        <v>7</v>
      </c>
      <c r="O45" s="3" t="s">
        <v>7</v>
      </c>
      <c r="P45" s="3" t="s">
        <v>7</v>
      </c>
    </row>
    <row r="46">
      <c r="A46" s="36" t="s">
        <v>77</v>
      </c>
    </row>
  </sheetData>
  <mergeCells>
    <mergeCell ref="A2:P2"/>
    <mergeCell ref="A3:C3"/>
    <mergeCell ref="A4:C4"/>
    <mergeCell ref="A5:C5"/>
    <mergeCell ref="A6:C6"/>
    <mergeCell ref="A7:C7"/>
    <mergeCell ref="A8:C8"/>
    <mergeCell ref="O3:P3"/>
    <mergeCell ref="O4:P4"/>
    <mergeCell ref="O5:P5"/>
    <mergeCell ref="O6:P6"/>
    <mergeCell ref="O7:P7"/>
    <mergeCell ref="O8:P8"/>
    <mergeCell ref="A11:P12"/>
    <mergeCell ref="A13:B13"/>
    <mergeCell ref="N17:P17"/>
    <mergeCell ref="A38:D38"/>
    <mergeCell ref="A39:D39"/>
    <mergeCell ref="A42:D42"/>
    <mergeCell ref="A43:L44"/>
    <mergeCell ref="N43:O43"/>
    <mergeCell ref="A46:P48"/>
  </mergeCells>
  <printOptions gridLines="false" horizontalCentered="true"/>
  <pageMargins bottom="0.75" footer="0.3" header="0.3" left="0.7" right="0.7" top="0.75"/>
  <pageSetup paperSize="9" orientation="landscape"/>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2022-10-14T10:27:52Z</dcterms:created>
  <dc:creator>Apache POI</dc:creator>
</cp:coreProperties>
</file>