
<file path=[Content_Types].xml><?xml version="1.0" encoding="utf-8"?>
<Types xmlns="http://schemas.openxmlformats.org/package/2006/content-types">
  <Default ContentType="image/jpeg" Extension="jpe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<sst xmlns="http://schemas.openxmlformats.org/spreadsheetml/2006/main" count="247" uniqueCount="117">
  <si>
    <t>Price Estimate</t>
  </si>
  <si>
    <t>Priyanka S</t>
  </si>
  <si>
    <t>CONNECTIVITY IT SOLUTIONS PVT LTD</t>
  </si>
  <si>
    <t>1877,1ST FLOOR,31ST CROSS,10TH MAINBANASHANKARI,0</t>
  </si>
  <si>
    <t>BANGALORE, KA-560070</t>
  </si>
  <si>
    <t>INDIA</t>
  </si>
  <si>
    <t>Ph no:+91 +91 8971736678</t>
  </si>
  <si>
    <t/>
  </si>
  <si>
    <t>Price Estimate for planning and information purposes only and is not a binding offer from Cisco.</t>
  </si>
  <si>
    <r>
      <rPr>
        <b val="true"/>
        <color indexed="8"/>
        <sz val="9.0"/>
        <rFont val="Calibri"/>
      </rPr>
      <t>Date:</t>
    </r>
    <r>
      <rPr>
        <color indexed="8"/>
        <sz val="9.0"/>
        <rFont val="Calibri"/>
      </rPr>
      <t xml:space="preserve"> 17-Jul-2024</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</si>
  <si>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</si>
  <si>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</si>
  <si>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</si>
  <si>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</si>
  <si>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</si>
  <si>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</si>
  <si>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</si>
  <si>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</si>
  <si>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</si>
  <si>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</si>
  <si>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</si>
  <si>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</si>
  <si>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A-FLEX-3</t>
  </si>
  <si>
    <t>-</t>
  </si>
  <si>
    <t>Collaboration Flex Plan 3.0</t>
  </si>
  <si>
    <t>---</t>
  </si>
  <si>
    <t>N/A</t>
  </si>
  <si>
    <t>Initial Term - 12.00 Months   |   Auto Renewal Term - 0 Months   |   Billing Model - Prepaid Term   |   Requested Start Date - 20-Jul-2024   |   Requested End Date - 19-Jul-2025</t>
  </si>
  <si>
    <t>A-FLEX-C-PRO</t>
  </si>
  <si>
    <t>Webex Calling Entitlement</t>
  </si>
  <si>
    <t>A-FLEX-P-CALL</t>
  </si>
  <si>
    <t>Prem to Webex Calling / UCM Cloud</t>
  </si>
  <si>
    <t>A-FLEX-C-DEV-ENT</t>
  </si>
  <si>
    <t>Cloud Device Registration Entitlement</t>
  </si>
  <si>
    <t>A-FLEX-FILESTG-ENT</t>
  </si>
  <si>
    <t>File Storage Entitlement</t>
  </si>
  <si>
    <t>A-FLEX-PROPACK-ENT</t>
  </si>
  <si>
    <t>Pro Pack for Cisco Control Hub Entitlement</t>
  </si>
  <si>
    <t>A-FLEX-ERC</t>
  </si>
  <si>
    <t>Emergency Response Center Call fee per location search US</t>
  </si>
  <si>
    <t>--</t>
  </si>
  <si>
    <t>A-FLEX-C-DEV-REG</t>
  </si>
  <si>
    <t>Cloud Device Registration</t>
  </si>
  <si>
    <t>A-FLEX-NBR-500GB</t>
  </si>
  <si>
    <t>Addon Storage - 500GB (1)</t>
  </si>
  <si>
    <t>A-FLEX-TEAMS-MSG</t>
  </si>
  <si>
    <t>Webex Messaging (1)</t>
  </si>
  <si>
    <t>A-AUD-VOIP</t>
  </si>
  <si>
    <t>Included VoIP (1)</t>
  </si>
  <si>
    <t>A-AUD-EDGEAUD-USER</t>
  </si>
  <si>
    <t>Webex Edge Audio (1)</t>
  </si>
  <si>
    <t>A-AUD-TOLLDIALIN</t>
  </si>
  <si>
    <t>Meetings Toll Dial-In Audio (1)</t>
  </si>
  <si>
    <t>A-AUD-NU-GLCB</t>
  </si>
  <si>
    <t>NU Meetings Global Call Me / Call Back Audio (1)</t>
  </si>
  <si>
    <t>SVS-FLEX-SUPT-BAS</t>
  </si>
  <si>
    <t>Basic Support for Flex Plan</t>
  </si>
  <si>
    <t>A-FLEX-EA-SUITE</t>
  </si>
  <si>
    <t>Webex Suite EA Cloud Meetings- EA Cloud Calling and Events5k</t>
  </si>
  <si>
    <t>A-FLEX-EA-P-SUITE</t>
  </si>
  <si>
    <t>Yes</t>
  </si>
  <si>
    <t>Webex Suite EA Cloud Meetings and On Prem Calling</t>
  </si>
  <si>
    <t>A-FLEX-SME-S</t>
  </si>
  <si>
    <t>Session Manager (1)</t>
  </si>
  <si>
    <t>A-FLEX-SRST-E</t>
  </si>
  <si>
    <t>SRST Endpoints (1)</t>
  </si>
  <si>
    <t>A-FLEX-P-EA</t>
  </si>
  <si>
    <t>On-Premises Smart License - EA (1)</t>
  </si>
  <si>
    <t>A-FLEX-P-ACC</t>
  </si>
  <si>
    <t>Access Smart License (1)</t>
  </si>
  <si>
    <t>A-FLEX-P-CA</t>
  </si>
  <si>
    <t>Common Area Smart License (1)</t>
  </si>
  <si>
    <t>A-FLEX-P-UCXN</t>
  </si>
  <si>
    <t>Unity Connection Smart License (1)</t>
  </si>
  <si>
    <t>A-FLEX-P-ER</t>
  </si>
  <si>
    <t>Emergency Responder Smart License (1)</t>
  </si>
  <si>
    <t>A-FLEX-CL-CA</t>
  </si>
  <si>
    <t>Webex Calling Common Area Entitlement</t>
  </si>
  <si>
    <t>A-FLEX-EXP-PAK</t>
  </si>
  <si>
    <t>Expressway Product Authorization Key (1)</t>
  </si>
  <si>
    <t>A-FLEX-MSUITE-ENT</t>
  </si>
  <si>
    <t>Cloud Meetings Entitlement</t>
  </si>
  <si>
    <t>A-FLEX-MSG-ENT</t>
  </si>
  <si>
    <t>Messaging Entitlement</t>
  </si>
  <si>
    <t>A-EVENTS-ENT</t>
  </si>
  <si>
    <t>Webex Webinars 5000 Entitlement</t>
  </si>
  <si>
    <t>A-FLEX-CONT-MGMT</t>
  </si>
  <si>
    <t>Cloud Content Management</t>
  </si>
  <si>
    <t>A-EVENTS-PLF-ENT</t>
  </si>
  <si>
    <t>Webex Events (formerly Socio) Suite EA Entitlement Flex 3.0</t>
  </si>
  <si>
    <t>A-EVTS-PLF-EXT-ENT</t>
  </si>
  <si>
    <t>Webex Events (formerly Socio) Suite EA 5X KW External Count</t>
  </si>
  <si>
    <t>A-EVTS-PLM-ENT</t>
  </si>
  <si>
    <t>Webex Events (formerly Socio) Suite EA Provisioning Flex 3.0</t>
  </si>
  <si>
    <t>A-FLEX-EXP-RMS-S</t>
  </si>
  <si>
    <t>Expressway Rich Media Session included with Flex (1)</t>
  </si>
  <si>
    <t>A-FLEX-SW-15-K9</t>
  </si>
  <si>
    <t>On-Premises SW Bundle v15</t>
  </si>
  <si>
    <t>A-SW-EXPWY-15X-K9</t>
  </si>
  <si>
    <t>Expressway Version 15 Restricted Software</t>
  </si>
  <si>
    <t>Product Total</t>
  </si>
  <si>
    <t>Service Total :</t>
  </si>
  <si>
    <t>Subscription Total</t>
  </si>
  <si>
    <t>8163810.00</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</si>
  <si>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</si>
  <si>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</si>
  <si>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</si>
  <si>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</si>
  <si>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</si>
  <si>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</si>
  <si>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</si>
  <si>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ZX157832369AT</t>
  </si>
  <si>
    <t>Deal ID:</t>
  </si>
  <si>
    <t>NA</t>
  </si>
  <si>
    <t>Price List:</t>
  </si>
  <si>
    <t>Global Price List - INDIA (INR)</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</si>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</sst>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10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1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xf numFmtId="4" fontId="68" fillId="0" borderId="15" xfId="0" applyFont="true" applyBorder="true" applyNumberFormat="true">
      <alignment wrapText="true" horizontal="right" vertical="center"/>
    </xf>
    <xf numFmtId="4" fontId="69" fillId="0" borderId="15" xfId="0" applyFont="true" applyBorder="true" applyNumberFormat="true">
      <alignment wrapText="true" horizontal="right" vertical="center"/>
    </xf>
    <xf numFmtId="4" fontId="70" fillId="0" borderId="15" xfId="0" applyFont="true" applyBorder="true" applyNumberFormat="true">
      <alignment wrapText="true" horizontal="right" vertical="center"/>
    </xf>
    <xf numFmtId="4" fontId="71" fillId="0" borderId="15" xfId="0" applyFont="true" applyBorder="true" applyNumberFormat="true">
      <alignment wrapText="true" horizontal="right" vertical="center"/>
    </xf>
    <xf numFmtId="4" fontId="72" fillId="0" borderId="15" xfId="0" applyFont="true" applyBorder="true" applyNumberFormat="true">
      <alignment wrapText="true" horizontal="right" vertical="center"/>
    </xf>
    <xf numFmtId="4" fontId="73" fillId="0" borderId="15" xfId="0" applyFont="true" applyBorder="true" applyNumberFormat="true">
      <alignment wrapText="true" horizontal="right" vertical="center"/>
    </xf>
    <xf numFmtId="4" fontId="74" fillId="0" borderId="15" xfId="0" applyFont="true" applyBorder="true" applyNumberFormat="true">
      <alignment wrapText="true" horizontal="right" vertical="center"/>
    </xf>
    <xf numFmtId="4" fontId="75" fillId="0" borderId="15" xfId="0" applyFont="true" applyBorder="true" applyNumberFormat="true">
      <alignment wrapText="true" horizontal="right" vertical="center"/>
    </xf>
    <xf numFmtId="4" fontId="76" fillId="0" borderId="15" xfId="0" applyFont="true" applyBorder="true" applyNumberFormat="true">
      <alignment wrapText="true" horizontal="right" vertical="center"/>
    </xf>
    <xf numFmtId="4" fontId="77" fillId="0" borderId="15" xfId="0" applyFont="true" applyBorder="true" applyNumberFormat="true">
      <alignment wrapText="true" horizontal="right" vertical="center"/>
    </xf>
    <xf numFmtId="4" fontId="78" fillId="0" borderId="15" xfId="0" applyFont="true" applyBorder="true" applyNumberFormat="true">
      <alignment wrapText="true" horizontal="right" vertical="center"/>
    </xf>
    <xf numFmtId="4" fontId="79" fillId="0" borderId="15" xfId="0" applyFont="true" applyBorder="true" applyNumberFormat="true">
      <alignment wrapText="true" horizontal="right" vertical="center"/>
    </xf>
    <xf numFmtId="4" fontId="80" fillId="0" borderId="15" xfId="0" applyFont="true" applyBorder="true" applyNumberFormat="true">
      <alignment wrapText="true" horizontal="right" vertical="center"/>
    </xf>
    <xf numFmtId="4" fontId="81" fillId="0" borderId="15" xfId="0" applyFont="true" applyBorder="true" applyNumberFormat="true">
      <alignment wrapText="true" horizontal="right" vertical="center"/>
    </xf>
    <xf numFmtId="4" fontId="82" fillId="0" borderId="15" xfId="0" applyFont="true" applyBorder="true" applyNumberFormat="true">
      <alignment wrapText="true" horizontal="right" vertical="center"/>
    </xf>
    <xf numFmtId="4" fontId="83" fillId="0" borderId="15" xfId="0" applyFont="true" applyBorder="true" applyNumberFormat="true">
      <alignment wrapText="true" horizontal="right" vertical="center"/>
    </xf>
    <xf numFmtId="4" fontId="84" fillId="0" borderId="15" xfId="0" applyFont="true" applyBorder="true" applyNumberFormat="true">
      <alignment wrapText="true" horizontal="right" vertical="center"/>
    </xf>
    <xf numFmtId="4" fontId="85" fillId="0" borderId="15" xfId="0" applyFont="true" applyBorder="true" applyNumberFormat="true">
      <alignment wrapText="true" horizontal="right" vertical="center"/>
    </xf>
    <xf numFmtId="4" fontId="86" fillId="0" borderId="15" xfId="0" applyFont="true" applyBorder="true" applyNumberFormat="true">
      <alignment wrapText="true" horizontal="right" vertical="center"/>
    </xf>
    <xf numFmtId="4" fontId="87" fillId="0" borderId="15" xfId="0" applyFont="true" applyBorder="true" applyNumberFormat="true">
      <alignment wrapText="true" horizontal="right" vertical="center"/>
    </xf>
    <xf numFmtId="4" fontId="88" fillId="0" borderId="15" xfId="0" applyFont="true" applyBorder="true" applyNumberFormat="true">
      <alignment wrapText="true" horizontal="right" vertical="center"/>
    </xf>
    <xf numFmtId="4" fontId="89" fillId="0" borderId="15" xfId="0" applyFont="true" applyBorder="true" applyNumberFormat="true">
      <alignment wrapText="true" horizontal="right" vertical="center"/>
    </xf>
    <xf numFmtId="4" fontId="90" fillId="0" borderId="15" xfId="0" applyFont="true" applyBorder="true" applyNumberFormat="true">
      <alignment wrapText="true" horizontal="right" vertical="center"/>
    </xf>
    <xf numFmtId="4" fontId="91" fillId="0" borderId="15" xfId="0" applyFont="true" applyBorder="true" applyNumberFormat="true">
      <alignment wrapText="true" horizontal="right" vertical="center"/>
    </xf>
    <xf numFmtId="4" fontId="92" fillId="0" borderId="15" xfId="0" applyFont="true" applyBorder="true" applyNumberFormat="true">
      <alignment wrapText="true" horizontal="right" vertical="center"/>
    </xf>
    <xf numFmtId="4" fontId="93" fillId="0" borderId="15" xfId="0" applyFont="true" applyBorder="true" applyNumberFormat="true">
      <alignment wrapText="true" horizontal="right" vertical="center"/>
    </xf>
    <xf numFmtId="4" fontId="94" fillId="0" borderId="15" xfId="0" applyFont="true" applyBorder="true" applyNumberFormat="true">
      <alignment wrapText="true" horizontal="right" vertical="center"/>
    </xf>
    <xf numFmtId="4" fontId="95" fillId="0" borderId="15" xfId="0" applyFont="true" applyBorder="true" applyNumberFormat="true">
      <alignment wrapText="true" horizontal="right" vertical="center"/>
    </xf>
    <xf numFmtId="4" fontId="96" fillId="0" borderId="15" xfId="0" applyFont="true" applyBorder="true" applyNumberFormat="true">
      <alignment wrapText="true" horizontal="right" vertical="center"/>
    </xf>
    <xf numFmtId="4" fontId="97"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_rels/drawing1.xml.rels><?xml version="1.0" encoding="UTF-8" standalone="yes"?>
<Relationships xmlns="http://schemas.openxmlformats.org/package/2006/relationships">
<Relationship Id="rId1" Target="../media/image1.jpeg" Type="http://schemas.openxmlformats.org/officeDocument/2006/relationships/image"/>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0</xdr:colOff>
      <xdr:row>1</xdr:row>
      <xdr:rowOff>0</xdr:rowOff>
    </xdr:from>
    <xdr:to>
      <xdr:col>1</xdr:col>
      <xdr:colOff>0</xdr:colOff>
      <xdr:row>5</xdr:row>
      <xdr:rowOff>0</xdr:rowOff>
    </xdr:to>
    <xdr:pic>
      <xdr:nvPicPr>
        <xdr:cNvPr id="1" name="Picture 1" descr="Picture"/>
        <xdr:cNvPicPr>
          <a:picLocks noChangeAspect="true"/>
        </xdr:cNvPicPr>
      </xdr:nvPicPr>
      <xdr:blipFill>
        <a:blip r:embed="rId1"/>
        <a:stretch>
          <a:fillRect/>
        </a:stretch>
      </xdr:blipFill>
      <xdr:spPr>
        <a:xfrm>
          <a:off x="0" y="0"/>
          <a:ext cx="1562100" cy="742950"/>
        </a:xfrm>
        <a:prstGeom prst="rect">
          <a:avLst/>
        </a:prstGeom>
      </xdr:spPr>
    </xdr:pic>
    <xdr:clientData/>
  </xdr:twoCellAnchor>
</xdr:wsDr>
</file>

<file path=xl/worksheets/_rels/sheet1.xml.rels><?xml version="1.0" encoding="UTF-8" standalone="yes"?>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sheetPr>
    <pageSetUpPr fitToPage="true"/>
  </sheetPr>
  <dimension ref="A2:L70"/>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28.796875" customWidth="true" bestFit="true"/>
  </cols>
  <sheetData>
    <row r="2" ht="20.4" customHeight="true">
      <c r="A2" s="5" t="s">
        <v>0</v>
      </c>
    </row>
    <row r="7">
      <c r="A7" s="9" t="s">
        <v>1</v>
      </c>
      <c r="J7" s="7" t="s">
        <v>7</v>
      </c>
    </row>
    <row r="8">
      <c r="A8" s="9" t="s">
        <v>2</v>
      </c>
      <c r="J8" s="9" t="s">
        <v>7</v>
      </c>
    </row>
    <row r="9">
      <c r="A9" s="9" t="s">
        <v>3</v>
      </c>
      <c r="J9" s="9" t="s">
        <v>7</v>
      </c>
    </row>
    <row r="10">
      <c r="A10" s="9" t="s">
        <v>4</v>
      </c>
      <c r="J10" s="9" t="s">
        <v>5</v>
      </c>
    </row>
    <row r="11">
      <c r="A11" s="9" t="s">
        <v>5</v>
      </c>
    </row>
    <row r="12">
      <c r="A12" s="9" t="s">
        <v>6</v>
      </c>
    </row>
    <row r="14">
      <c r="A14" s="3" t="s">
        <v>7</v>
      </c>
      <c r="B14" s="3" t="s">
        <v>7</v>
      </c>
      <c r="C14" s="3" t="s">
        <v>7</v>
      </c>
      <c r="D14" s="3" t="s">
        <v>7</v>
      </c>
      <c r="E14" s="3" t="s">
        <v>7</v>
      </c>
      <c r="F14" s="3" t="s">
        <v>7</v>
      </c>
      <c r="G14" s="3" t="s">
        <v>7</v>
      </c>
      <c r="H14" s="3" t="s">
        <v>7</v>
      </c>
      <c r="I14" s="3" t="s">
        <v>7</v>
      </c>
      <c r="J14" s="3" t="s">
        <v>7</v>
      </c>
      <c r="K14" s="3" t="s">
        <v>7</v>
      </c>
    </row>
    <row r="15">
      <c r="A15" s="6" t="s">
        <v>8</v>
      </c>
    </row>
    <row r="17">
      <c r="A17" s="7" t="s">
        <v>9</v>
      </c>
      <c r="I17" s="7" t="s">
        <v>110</v>
      </c>
      <c r="K17" s="12" t="s">
        <v>111</v>
      </c>
    </row>
    <row r="18">
      <c r="I18" s="7" t="s">
        <v>112</v>
      </c>
      <c r="K18" s="12" t="s">
        <v>113</v>
      </c>
    </row>
    <row r="19">
      <c r="I19" s="7" t="s">
        <v>114</v>
      </c>
      <c r="K19" s="12" t="s">
        <v>115</v>
      </c>
    </row>
    <row r="21">
      <c r="I21" s="12" t="s">
        <v>10</v>
      </c>
    </row>
    <row r="22" ht="42.0" customHeight="true">
      <c r="A22" s="16" t="s">
        <v>11</v>
      </c>
      <c r="B22" s="16" t="s">
        <v>12</v>
      </c>
      <c r="C22" s="16" t="s">
        <v>13</v>
      </c>
      <c r="D22" s="26" t="s">
        <v>14</v>
      </c>
      <c r="E22" s="26" t="s">
        <v>15</v>
      </c>
      <c r="F22" s="25" t="s">
        <v>16</v>
      </c>
      <c r="G22" s="26" t="s">
        <v>17</v>
      </c>
      <c r="H22" s="26" t="s">
        <v>18</v>
      </c>
      <c r="I22" s="25" t="s">
        <v>19</v>
      </c>
      <c r="J22" s="25" t="s">
        <v>20</v>
      </c>
      <c r="K22" s="25" t="s">
        <v>21</v>
      </c>
    </row>
    <row r="23">
      <c r="A23" s="43" t="s">
        <v>22</v>
      </c>
      <c r="B23" s="42" t="s">
        <v>23</v>
      </c>
      <c r="C23" s="42" t="s">
        <v>24</v>
      </c>
      <c r="D23" s="33" t="s">
        <v>25</v>
      </c>
      <c r="E23" s="33" t="s">
        <v>26</v>
      </c>
      <c r="F23" s="32" t="n">
        <v>0.0</v>
      </c>
      <c r="G23" s="34" t="s">
        <v>7</v>
      </c>
      <c r="H23" s="34" t="n">
        <v>1.0</v>
      </c>
      <c r="I23" s="32" t="n">
        <f>ROUND(F23-((F23*J23)/100),2)</f>
      </c>
      <c r="J23" s="32" t="n">
        <v>0.0</v>
      </c>
      <c r="K23" s="32" t="n">
        <f>ROUND((H23 * I23),2)</f>
      </c>
    </row>
    <row r="24">
      <c r="A24" s="20" t="s">
        <v>27</v>
      </c>
      <c r="B24" s="24" t="s">
        <v>7</v>
      </c>
      <c r="C24" s="24" t="s">
        <v>7</v>
      </c>
      <c r="D24" s="24" t="s">
        <v>7</v>
      </c>
      <c r="E24" s="24" t="s">
        <v>7</v>
      </c>
      <c r="F24" s="24" t="s">
        <v>7</v>
      </c>
      <c r="G24" s="24" t="s">
        <v>7</v>
      </c>
      <c r="H24" s="24" t="s">
        <v>7</v>
      </c>
      <c r="I24" s="24" t="s">
        <v>7</v>
      </c>
      <c r="J24" s="24" t="s">
        <v>7</v>
      </c>
      <c r="K24" s="21" t="s">
        <v>7</v>
      </c>
    </row>
    <row r="25">
      <c r="A25" s="27" t="s">
        <v>28</v>
      </c>
      <c r="B25" s="27" t="s">
        <v>23</v>
      </c>
      <c r="C25" s="42" t="s">
        <v>29</v>
      </c>
      <c r="D25" s="33" t="s">
        <v>25</v>
      </c>
      <c r="E25" s="33" t="s">
        <v>26</v>
      </c>
      <c r="F25" s="46" t="n">
        <v>0.0</v>
      </c>
      <c r="G25" s="34" t="n">
        <v>1.0</v>
      </c>
      <c r="H25" s="34" t="n">
        <v>115.0</v>
      </c>
      <c r="I25" s="47" t="n">
        <f>ROUND(F25-((F25*J25)/100),2)</f>
      </c>
      <c r="J25" s="32" t="n">
        <v>0.0</v>
      </c>
      <c r="K25" s="32" t="n">
        <f>ROUND((H25 * I25 * (12)),2)</f>
      </c>
    </row>
    <row r="26">
      <c r="A26" s="27" t="s">
        <v>30</v>
      </c>
      <c r="B26" s="27" t="s">
        <v>23</v>
      </c>
      <c r="C26" s="42" t="s">
        <v>31</v>
      </c>
      <c r="D26" s="33" t="s">
        <v>25</v>
      </c>
      <c r="E26" s="33" t="n">
        <v>21.0</v>
      </c>
      <c r="F26" s="48" t="n">
        <v>0.0</v>
      </c>
      <c r="G26" s="34" t="n">
        <v>1.0</v>
      </c>
      <c r="H26" s="34" t="n">
        <v>100.0</v>
      </c>
      <c r="I26" s="49" t="n">
        <f>ROUND(F26-((F26*J26)/100),2)</f>
      </c>
      <c r="J26" s="32" t="n">
        <v>0.0</v>
      </c>
      <c r="K26" s="32" t="n">
        <f>ROUND((H26 * I26 * (12)),2)</f>
      </c>
    </row>
    <row r="27">
      <c r="A27" s="27" t="s">
        <v>32</v>
      </c>
      <c r="B27" s="27" t="s">
        <v>23</v>
      </c>
      <c r="C27" s="42" t="s">
        <v>33</v>
      </c>
      <c r="D27" s="33" t="s">
        <v>25</v>
      </c>
      <c r="E27" s="33" t="n">
        <v>35.0</v>
      </c>
      <c r="F27" s="50" t="n">
        <v>0.0</v>
      </c>
      <c r="G27" s="34" t="n">
        <v>1.0</v>
      </c>
      <c r="H27" s="34" t="n">
        <v>288.0</v>
      </c>
      <c r="I27" s="51" t="n">
        <f>ROUND(F27-((F27*J27)/100),2)</f>
      </c>
      <c r="J27" s="32" t="n">
        <v>0.0</v>
      </c>
      <c r="K27" s="32" t="n">
        <f>ROUND((H27 * I27 * (12)),2)</f>
      </c>
    </row>
    <row r="28">
      <c r="A28" s="27" t="s">
        <v>34</v>
      </c>
      <c r="B28" s="27" t="s">
        <v>23</v>
      </c>
      <c r="C28" s="42" t="s">
        <v>35</v>
      </c>
      <c r="D28" s="33" t="s">
        <v>25</v>
      </c>
      <c r="E28" s="33" t="s">
        <v>26</v>
      </c>
      <c r="F28" s="52" t="n">
        <v>0.0</v>
      </c>
      <c r="G28" s="34" t="n">
        <v>1.0</v>
      </c>
      <c r="H28" s="34" t="n">
        <v>6000.0</v>
      </c>
      <c r="I28" s="53" t="n">
        <f>ROUND(F28-((F28*J28)/100),2)</f>
      </c>
      <c r="J28" s="32" t="n">
        <v>0.0</v>
      </c>
      <c r="K28" s="32" t="n">
        <f>ROUND((H28 * I28 * (12)),2)</f>
      </c>
    </row>
    <row r="29">
      <c r="A29" s="27" t="s">
        <v>36</v>
      </c>
      <c r="B29" s="27" t="s">
        <v>23</v>
      </c>
      <c r="C29" s="42" t="s">
        <v>37</v>
      </c>
      <c r="D29" s="33" t="s">
        <v>25</v>
      </c>
      <c r="E29" s="33" t="n">
        <v>35.0</v>
      </c>
      <c r="F29" s="54" t="n">
        <v>0.0</v>
      </c>
      <c r="G29" s="34" t="n">
        <v>1.0</v>
      </c>
      <c r="H29" s="34" t="n">
        <v>288.0</v>
      </c>
      <c r="I29" s="55" t="n">
        <f>ROUND(F29-((F29*J29)/100),2)</f>
      </c>
      <c r="J29" s="32" t="n">
        <v>0.0</v>
      </c>
      <c r="K29" s="32" t="n">
        <f>ROUND((H29 * I29 * (12)),2)</f>
      </c>
    </row>
    <row r="30">
      <c r="A30" s="27" t="s">
        <v>38</v>
      </c>
      <c r="B30" s="27" t="s">
        <v>23</v>
      </c>
      <c r="C30" s="42" t="s">
        <v>39</v>
      </c>
      <c r="D30" s="33" t="s">
        <v>25</v>
      </c>
      <c r="E30" s="33" t="n">
        <v>3.0</v>
      </c>
      <c r="F30" s="56" t="n">
        <v>3590.5</v>
      </c>
      <c r="G30" s="34" t="s">
        <v>7</v>
      </c>
      <c r="H30" s="34" t="n">
        <v>1.0</v>
      </c>
      <c r="I30" s="57" t="n">
        <f>ROUND(F30-((F30*J30)/100),2)</f>
      </c>
      <c r="J30" s="32" t="n">
        <v>0.0</v>
      </c>
      <c r="K30" s="32" t="s">
        <v>40</v>
      </c>
    </row>
    <row r="31">
      <c r="A31" s="27" t="s">
        <v>41</v>
      </c>
      <c r="B31" s="27" t="s">
        <v>23</v>
      </c>
      <c r="C31" s="42" t="s">
        <v>42</v>
      </c>
      <c r="D31" s="33" t="s">
        <v>25</v>
      </c>
      <c r="E31" s="33" t="n">
        <v>21.0</v>
      </c>
      <c r="F31" s="58" t="n">
        <v>2463.25</v>
      </c>
      <c r="G31" s="34" t="n">
        <v>1.0</v>
      </c>
      <c r="H31" s="34" t="n">
        <v>10.0</v>
      </c>
      <c r="I31" s="59" t="n">
        <f>ROUND(F31-((F31*J31)/100),2)</f>
      </c>
      <c r="J31" s="32" t="n">
        <v>0.0</v>
      </c>
      <c r="K31" s="32" t="n">
        <f>ROUND((H31 * I31 * (12)),2)</f>
      </c>
    </row>
    <row r="32">
      <c r="A32" s="27" t="s">
        <v>43</v>
      </c>
      <c r="B32" s="27" t="s">
        <v>23</v>
      </c>
      <c r="C32" s="42" t="s">
        <v>44</v>
      </c>
      <c r="D32" s="33" t="s">
        <v>25</v>
      </c>
      <c r="E32" s="33" t="n">
        <v>35.0</v>
      </c>
      <c r="F32" s="60" t="n">
        <v>10437.5</v>
      </c>
      <c r="G32" s="34" t="n">
        <v>1.0</v>
      </c>
      <c r="H32" s="34" t="n">
        <v>1.0</v>
      </c>
      <c r="I32" s="61" t="n">
        <f>ROUND(F32-((F32*J32)/100),2)</f>
      </c>
      <c r="J32" s="32" t="n">
        <v>0.0</v>
      </c>
      <c r="K32" s="32" t="n">
        <f>ROUND((H32 * I32 * (12)),2)</f>
      </c>
    </row>
    <row r="33">
      <c r="A33" s="27" t="s">
        <v>45</v>
      </c>
      <c r="B33" s="27" t="s">
        <v>23</v>
      </c>
      <c r="C33" s="42" t="s">
        <v>46</v>
      </c>
      <c r="D33" s="33" t="s">
        <v>25</v>
      </c>
      <c r="E33" s="33" t="n">
        <v>21.0</v>
      </c>
      <c r="F33" s="62" t="n">
        <v>83.5</v>
      </c>
      <c r="G33" s="34" t="n">
        <v>1.0</v>
      </c>
      <c r="H33" s="34" t="n">
        <v>115.0</v>
      </c>
      <c r="I33" s="63" t="n">
        <f>ROUND(F33-((F33*J33)/100),2)</f>
      </c>
      <c r="J33" s="32" t="n">
        <v>0.0</v>
      </c>
      <c r="K33" s="32" t="n">
        <f>ROUND((H33 * I33 * (12)),2)</f>
      </c>
    </row>
    <row r="34">
      <c r="A34" s="27" t="s">
        <v>47</v>
      </c>
      <c r="B34" s="27" t="s">
        <v>23</v>
      </c>
      <c r="C34" s="42" t="s">
        <v>48</v>
      </c>
      <c r="D34" s="33" t="s">
        <v>25</v>
      </c>
      <c r="E34" s="33" t="n">
        <v>35.0</v>
      </c>
      <c r="F34" s="64" t="n">
        <v>0.0</v>
      </c>
      <c r="G34" s="34" t="n">
        <v>1.0</v>
      </c>
      <c r="H34" s="34" t="n">
        <v>1.0</v>
      </c>
      <c r="I34" s="65" t="n">
        <f>ROUND(F34-((F34*J34)/100),2)</f>
      </c>
      <c r="J34" s="32" t="n">
        <v>0.0</v>
      </c>
      <c r="K34" s="32" t="n">
        <f>ROUND((H34 * I34 * (12)),2)</f>
      </c>
    </row>
    <row r="35">
      <c r="A35" s="27" t="s">
        <v>49</v>
      </c>
      <c r="B35" s="27" t="s">
        <v>23</v>
      </c>
      <c r="C35" s="42" t="s">
        <v>50</v>
      </c>
      <c r="D35" s="33" t="s">
        <v>25</v>
      </c>
      <c r="E35" s="33" t="n">
        <v>35.0</v>
      </c>
      <c r="F35" s="66" t="n">
        <v>0.0</v>
      </c>
      <c r="G35" s="34" t="n">
        <v>1.0</v>
      </c>
      <c r="H35" s="34" t="n">
        <v>250.0</v>
      </c>
      <c r="I35" s="67" t="n">
        <f>ROUND(F35-((F35*J35)/100),2)</f>
      </c>
      <c r="J35" s="32" t="n">
        <v>0.0</v>
      </c>
      <c r="K35" s="32" t="n">
        <f>ROUND((H35 * I35 * (12)),2)</f>
      </c>
    </row>
    <row r="36">
      <c r="A36" s="27" t="s">
        <v>51</v>
      </c>
      <c r="B36" s="27" t="s">
        <v>23</v>
      </c>
      <c r="C36" s="42" t="s">
        <v>52</v>
      </c>
      <c r="D36" s="33" t="s">
        <v>25</v>
      </c>
      <c r="E36" s="33" t="n">
        <v>35.0</v>
      </c>
      <c r="F36" s="68" t="n">
        <v>0.0</v>
      </c>
      <c r="G36" s="34" t="n">
        <v>1.0</v>
      </c>
      <c r="H36" s="34" t="n">
        <v>250.0</v>
      </c>
      <c r="I36" s="69" t="n">
        <f>ROUND(F36-((F36*J36)/100),2)</f>
      </c>
      <c r="J36" s="32" t="n">
        <v>0.0</v>
      </c>
      <c r="K36" s="32" t="n">
        <f>ROUND((H36 * I36 * (12)),2)</f>
      </c>
    </row>
    <row r="37">
      <c r="A37" s="27" t="s">
        <v>53</v>
      </c>
      <c r="B37" s="27" t="s">
        <v>23</v>
      </c>
      <c r="C37" s="42" t="s">
        <v>54</v>
      </c>
      <c r="D37" s="33" t="s">
        <v>25</v>
      </c>
      <c r="E37" s="33" t="n">
        <v>35.0</v>
      </c>
      <c r="F37" s="70" t="n">
        <v>2505.0</v>
      </c>
      <c r="G37" s="34" t="n">
        <v>1.0</v>
      </c>
      <c r="H37" s="34" t="n">
        <v>110.0</v>
      </c>
      <c r="I37" s="71" t="n">
        <f>ROUND(F37-((F37*J37)/100),2)</f>
      </c>
      <c r="J37" s="32" t="n">
        <v>0.0</v>
      </c>
      <c r="K37" s="32" t="n">
        <f>ROUND((H37 * I37 * (12)),2)</f>
      </c>
    </row>
    <row r="38">
      <c r="A38" s="27" t="s">
        <v>55</v>
      </c>
      <c r="B38" s="27" t="s">
        <v>23</v>
      </c>
      <c r="C38" s="42" t="s">
        <v>56</v>
      </c>
      <c r="D38" s="33" t="s">
        <v>25</v>
      </c>
      <c r="E38" s="33" t="s">
        <v>26</v>
      </c>
      <c r="F38" s="72" t="n">
        <v>0.0</v>
      </c>
      <c r="G38" s="34" t="n">
        <v>1.0</v>
      </c>
      <c r="H38" s="34" t="n">
        <v>365.0</v>
      </c>
      <c r="I38" s="73" t="n">
        <f>ROUND(F38-((F38*J38)/100),2)</f>
      </c>
      <c r="J38" s="32" t="n">
        <v>0.0</v>
      </c>
      <c r="K38" s="32" t="n">
        <f>ROUND((H38 * I38 * (12)),2)</f>
      </c>
    </row>
    <row r="39">
      <c r="A39" s="27" t="s">
        <v>57</v>
      </c>
      <c r="B39" s="27" t="s">
        <v>23</v>
      </c>
      <c r="C39" s="42" t="s">
        <v>58</v>
      </c>
      <c r="D39" s="33" t="s">
        <v>25</v>
      </c>
      <c r="E39" s="33" t="n">
        <v>3.0</v>
      </c>
      <c r="F39" s="74" t="n">
        <v>1440.38</v>
      </c>
      <c r="G39" s="34" t="n">
        <v>1.0</v>
      </c>
      <c r="H39" s="34" t="n">
        <v>100.0</v>
      </c>
      <c r="I39" s="75" t="n">
        <f>ROUND(F39-((F39*J39)/100),2)</f>
      </c>
      <c r="J39" s="32" t="n">
        <v>0.0</v>
      </c>
      <c r="K39" s="32" t="n">
        <f>ROUND((H39 * I39 * (12)),2)</f>
      </c>
    </row>
    <row r="40">
      <c r="A40" s="27" t="s">
        <v>59</v>
      </c>
      <c r="B40" s="27" t="s">
        <v>60</v>
      </c>
      <c r="C40" s="42" t="s">
        <v>61</v>
      </c>
      <c r="D40" s="33" t="s">
        <v>25</v>
      </c>
      <c r="E40" s="33" t="n">
        <v>3.0</v>
      </c>
      <c r="F40" s="76" t="n">
        <v>1440.38</v>
      </c>
      <c r="G40" s="34" t="n">
        <v>1.0</v>
      </c>
      <c r="H40" s="34" t="n">
        <v>150.0</v>
      </c>
      <c r="I40" s="77" t="n">
        <f>ROUND(F40-((F40*J40)/100),2)</f>
      </c>
      <c r="J40" s="32" t="n">
        <v>0.0</v>
      </c>
      <c r="K40" s="32" t="n">
        <f>ROUND((H40 * I40 * (12)),2)</f>
      </c>
    </row>
    <row r="41">
      <c r="A41" s="27" t="s">
        <v>62</v>
      </c>
      <c r="B41" s="27" t="s">
        <v>23</v>
      </c>
      <c r="C41" s="42" t="s">
        <v>63</v>
      </c>
      <c r="D41" s="33" t="s">
        <v>25</v>
      </c>
      <c r="E41" s="33" t="n">
        <v>3.0</v>
      </c>
      <c r="F41" s="78" t="n">
        <v>0.0</v>
      </c>
      <c r="G41" s="34" t="n">
        <v>1.0</v>
      </c>
      <c r="H41" s="34" t="n">
        <v>1.0</v>
      </c>
      <c r="I41" s="79" t="n">
        <f>ROUND(F41-((F41*J41)/100),2)</f>
      </c>
      <c r="J41" s="32" t="n">
        <v>0.0</v>
      </c>
      <c r="K41" s="32" t="n">
        <f>ROUND((H41 * I41 * (12)),2)</f>
      </c>
    </row>
    <row r="42">
      <c r="A42" s="27" t="s">
        <v>64</v>
      </c>
      <c r="B42" s="27" t="s">
        <v>60</v>
      </c>
      <c r="C42" s="42" t="s">
        <v>65</v>
      </c>
      <c r="D42" s="33" t="s">
        <v>25</v>
      </c>
      <c r="E42" s="33" t="n">
        <v>3.0</v>
      </c>
      <c r="F42" s="80" t="n">
        <v>0.0</v>
      </c>
      <c r="G42" s="34" t="n">
        <v>1.0</v>
      </c>
      <c r="H42" s="34" t="n">
        <v>300.0</v>
      </c>
      <c r="I42" s="81" t="n">
        <f>ROUND(F42-((F42*J42)/100),2)</f>
      </c>
      <c r="J42" s="32" t="n">
        <v>0.0</v>
      </c>
      <c r="K42" s="32" t="n">
        <f>ROUND((H42 * I42 * (12)),2)</f>
      </c>
    </row>
    <row r="43">
      <c r="A43" s="27" t="s">
        <v>66</v>
      </c>
      <c r="B43" s="27" t="s">
        <v>60</v>
      </c>
      <c r="C43" s="42" t="s">
        <v>67</v>
      </c>
      <c r="D43" s="33" t="s">
        <v>25</v>
      </c>
      <c r="E43" s="33" t="n">
        <v>3.0</v>
      </c>
      <c r="F43" s="82" t="n">
        <v>0.0</v>
      </c>
      <c r="G43" s="34" t="n">
        <v>1.0</v>
      </c>
      <c r="H43" s="34" t="n">
        <v>173.0</v>
      </c>
      <c r="I43" s="83" t="n">
        <f>ROUND(F43-((F43*J43)/100),2)</f>
      </c>
      <c r="J43" s="32" t="n">
        <v>0.0</v>
      </c>
      <c r="K43" s="32" t="n">
        <f>ROUND((H43 * I43 * (12)),2)</f>
      </c>
    </row>
    <row r="44">
      <c r="A44" s="27" t="s">
        <v>68</v>
      </c>
      <c r="B44" s="27" t="s">
        <v>60</v>
      </c>
      <c r="C44" s="42" t="s">
        <v>69</v>
      </c>
      <c r="D44" s="33" t="s">
        <v>25</v>
      </c>
      <c r="E44" s="33" t="n">
        <v>3.0</v>
      </c>
      <c r="F44" s="84" t="n">
        <v>0.0</v>
      </c>
      <c r="G44" s="34" t="n">
        <v>1.0</v>
      </c>
      <c r="H44" s="34" t="n">
        <v>30.0</v>
      </c>
      <c r="I44" s="85" t="n">
        <f>ROUND(F44-((F44*J44)/100),2)</f>
      </c>
      <c r="J44" s="32" t="n">
        <v>0.0</v>
      </c>
      <c r="K44" s="32" t="n">
        <f>ROUND((H44 * I44 * (12)),2)</f>
      </c>
    </row>
    <row r="45">
      <c r="A45" s="27" t="s">
        <v>70</v>
      </c>
      <c r="B45" s="27" t="s">
        <v>60</v>
      </c>
      <c r="C45" s="42" t="s">
        <v>71</v>
      </c>
      <c r="D45" s="33" t="s">
        <v>25</v>
      </c>
      <c r="E45" s="33" t="n">
        <v>3.0</v>
      </c>
      <c r="F45" s="86" t="n">
        <v>0.0</v>
      </c>
      <c r="G45" s="34" t="n">
        <v>1.0</v>
      </c>
      <c r="H45" s="34" t="n">
        <v>75.0</v>
      </c>
      <c r="I45" s="87" t="n">
        <f>ROUND(F45-((F45*J45)/100),2)</f>
      </c>
      <c r="J45" s="32" t="n">
        <v>0.0</v>
      </c>
      <c r="K45" s="32" t="n">
        <f>ROUND((H45 * I45 * (12)),2)</f>
      </c>
    </row>
    <row r="46">
      <c r="A46" s="27" t="s">
        <v>72</v>
      </c>
      <c r="B46" s="27" t="s">
        <v>60</v>
      </c>
      <c r="C46" s="42" t="s">
        <v>73</v>
      </c>
      <c r="D46" s="33" t="s">
        <v>25</v>
      </c>
      <c r="E46" s="33" t="n">
        <v>3.0</v>
      </c>
      <c r="F46" s="88" t="n">
        <v>0.0</v>
      </c>
      <c r="G46" s="34" t="n">
        <v>1.0</v>
      </c>
      <c r="H46" s="34" t="n">
        <v>173.0</v>
      </c>
      <c r="I46" s="89" t="n">
        <f>ROUND(F46-((F46*J46)/100),2)</f>
      </c>
      <c r="J46" s="32" t="n">
        <v>0.0</v>
      </c>
      <c r="K46" s="32" t="n">
        <f>ROUND((H46 * I46 * (12)),2)</f>
      </c>
    </row>
    <row r="47">
      <c r="A47" s="27" t="s">
        <v>74</v>
      </c>
      <c r="B47" s="27" t="s">
        <v>60</v>
      </c>
      <c r="C47" s="42" t="s">
        <v>75</v>
      </c>
      <c r="D47" s="33" t="s">
        <v>25</v>
      </c>
      <c r="E47" s="33" t="n">
        <v>3.0</v>
      </c>
      <c r="F47" s="90" t="n">
        <v>0.0</v>
      </c>
      <c r="G47" s="34" t="n">
        <v>1.0</v>
      </c>
      <c r="H47" s="34" t="n">
        <v>450.0</v>
      </c>
      <c r="I47" s="91" t="n">
        <f>ROUND(F47-((F47*J47)/100),2)</f>
      </c>
      <c r="J47" s="32" t="n">
        <v>0.0</v>
      </c>
      <c r="K47" s="32" t="n">
        <f>ROUND((H47 * I47 * (12)),2)</f>
      </c>
    </row>
    <row r="48">
      <c r="A48" s="27" t="s">
        <v>76</v>
      </c>
      <c r="B48" s="27" t="s">
        <v>23</v>
      </c>
      <c r="C48" s="42" t="s">
        <v>77</v>
      </c>
      <c r="D48" s="33" t="s">
        <v>25</v>
      </c>
      <c r="E48" s="33" t="n">
        <v>21.0</v>
      </c>
      <c r="F48" s="92" t="n">
        <v>0.0</v>
      </c>
      <c r="G48" s="34" t="n">
        <v>1.0</v>
      </c>
      <c r="H48" s="34" t="n">
        <v>50.0</v>
      </c>
      <c r="I48" s="93" t="n">
        <f>ROUND(F48-((F48*J48)/100),2)</f>
      </c>
      <c r="J48" s="32" t="n">
        <v>0.0</v>
      </c>
      <c r="K48" s="32" t="n">
        <f>ROUND((H48 * I48 * (12)),2)</f>
      </c>
    </row>
    <row r="49">
      <c r="A49" s="27" t="s">
        <v>78</v>
      </c>
      <c r="B49" s="27" t="s">
        <v>23</v>
      </c>
      <c r="C49" s="42" t="s">
        <v>79</v>
      </c>
      <c r="D49" s="33" t="s">
        <v>25</v>
      </c>
      <c r="E49" s="33" t="n">
        <v>3.0</v>
      </c>
      <c r="F49" s="94" t="n">
        <v>0.0</v>
      </c>
      <c r="G49" s="34" t="n">
        <v>1.0</v>
      </c>
      <c r="H49" s="34" t="n">
        <v>1.0</v>
      </c>
      <c r="I49" s="95" t="n">
        <f>ROUND(F49-((F49*J49)/100),2)</f>
      </c>
      <c r="J49" s="32" t="n">
        <v>0.0</v>
      </c>
      <c r="K49" s="32" t="n">
        <f>ROUND((H49 * I49 * (12)),2)</f>
      </c>
    </row>
    <row r="50">
      <c r="A50" s="27" t="s">
        <v>80</v>
      </c>
      <c r="B50" s="27" t="s">
        <v>23</v>
      </c>
      <c r="C50" s="42" t="s">
        <v>81</v>
      </c>
      <c r="D50" s="33" t="s">
        <v>25</v>
      </c>
      <c r="E50" s="33" t="n">
        <v>21.0</v>
      </c>
      <c r="F50" s="96" t="n">
        <v>0.0</v>
      </c>
      <c r="G50" s="34" t="n">
        <v>1.0</v>
      </c>
      <c r="H50" s="34" t="n">
        <v>288.0</v>
      </c>
      <c r="I50" s="97" t="n">
        <f>ROUND(F50-((F50*J50)/100),2)</f>
      </c>
      <c r="J50" s="32" t="n">
        <v>0.0</v>
      </c>
      <c r="K50" s="32" t="n">
        <f>ROUND((H50 * I50 * (12)),2)</f>
      </c>
    </row>
    <row r="51">
      <c r="A51" s="27" t="s">
        <v>82</v>
      </c>
      <c r="B51" s="27" t="s">
        <v>23</v>
      </c>
      <c r="C51" s="42" t="s">
        <v>83</v>
      </c>
      <c r="D51" s="33" t="s">
        <v>25</v>
      </c>
      <c r="E51" s="33" t="s">
        <v>26</v>
      </c>
      <c r="F51" s="98" t="n">
        <v>0.0</v>
      </c>
      <c r="G51" s="34" t="n">
        <v>1.0</v>
      </c>
      <c r="H51" s="34" t="n">
        <v>288.0</v>
      </c>
      <c r="I51" s="99" t="n">
        <f>ROUND(F51-((F51*J51)/100),2)</f>
      </c>
      <c r="J51" s="32" t="n">
        <v>0.0</v>
      </c>
      <c r="K51" s="32" t="n">
        <f>ROUND((H51 * I51 * (12)),2)</f>
      </c>
    </row>
    <row r="52">
      <c r="A52" s="27" t="s">
        <v>84</v>
      </c>
      <c r="B52" s="27" t="s">
        <v>23</v>
      </c>
      <c r="C52" s="42" t="s">
        <v>85</v>
      </c>
      <c r="D52" s="33" t="s">
        <v>25</v>
      </c>
      <c r="E52" s="33" t="n">
        <v>3.0</v>
      </c>
      <c r="F52" s="100" t="n">
        <v>0.0</v>
      </c>
      <c r="G52" s="34" t="n">
        <v>1.0</v>
      </c>
      <c r="H52" s="34" t="n">
        <v>288.0</v>
      </c>
      <c r="I52" s="101" t="n">
        <f>ROUND(F52-((F52*J52)/100),2)</f>
      </c>
      <c r="J52" s="32" t="n">
        <v>0.0</v>
      </c>
      <c r="K52" s="32" t="n">
        <f>ROUND((H52 * I52 * (12)),2)</f>
      </c>
    </row>
    <row r="53">
      <c r="A53" s="27" t="s">
        <v>86</v>
      </c>
      <c r="B53" s="27" t="s">
        <v>23</v>
      </c>
      <c r="C53" s="42" t="s">
        <v>87</v>
      </c>
      <c r="D53" s="33" t="s">
        <v>25</v>
      </c>
      <c r="E53" s="33" t="n">
        <v>3.0</v>
      </c>
      <c r="F53" s="102" t="n">
        <v>0.0</v>
      </c>
      <c r="G53" s="34" t="n">
        <v>1.0</v>
      </c>
      <c r="H53" s="34" t="n">
        <v>1.0</v>
      </c>
      <c r="I53" s="103" t="n">
        <f>ROUND(F53-((F53*J53)/100),2)</f>
      </c>
      <c r="J53" s="32" t="n">
        <v>0.0</v>
      </c>
      <c r="K53" s="32" t="n">
        <f>ROUND((H53 * I53 * (12)),2)</f>
      </c>
    </row>
    <row r="54">
      <c r="A54" s="27" t="s">
        <v>88</v>
      </c>
      <c r="B54" s="27" t="s">
        <v>23</v>
      </c>
      <c r="C54" s="42" t="s">
        <v>89</v>
      </c>
      <c r="D54" s="33" t="s">
        <v>25</v>
      </c>
      <c r="E54" s="33" t="n">
        <v>3.0</v>
      </c>
      <c r="F54" s="104" t="n">
        <v>0.0</v>
      </c>
      <c r="G54" s="34" t="n">
        <v>1.0</v>
      </c>
      <c r="H54" s="34" t="n">
        <v>250.0</v>
      </c>
      <c r="I54" s="105" t="n">
        <f>ROUND(F54-((F54*J54)/100),2)</f>
      </c>
      <c r="J54" s="32" t="n">
        <v>0.0</v>
      </c>
      <c r="K54" s="32" t="n">
        <f>ROUND((H54 * I54 * (12)),2)</f>
      </c>
    </row>
    <row r="55">
      <c r="A55" s="27" t="s">
        <v>90</v>
      </c>
      <c r="B55" s="27" t="s">
        <v>23</v>
      </c>
      <c r="C55" s="42" t="s">
        <v>91</v>
      </c>
      <c r="D55" s="33" t="s">
        <v>25</v>
      </c>
      <c r="E55" s="33" t="n">
        <v>3.0</v>
      </c>
      <c r="F55" s="106" t="n">
        <v>0.0</v>
      </c>
      <c r="G55" s="34" t="n">
        <v>1.0</v>
      </c>
      <c r="H55" s="34" t="n">
        <v>1250.0</v>
      </c>
      <c r="I55" s="107" t="n">
        <f>ROUND(F55-((F55*J55)/100),2)</f>
      </c>
      <c r="J55" s="32" t="n">
        <v>0.0</v>
      </c>
      <c r="K55" s="32" t="n">
        <f>ROUND((H55 * I55 * (12)),2)</f>
      </c>
    </row>
    <row r="56">
      <c r="A56" s="27" t="s">
        <v>92</v>
      </c>
      <c r="B56" s="27" t="s">
        <v>23</v>
      </c>
      <c r="C56" s="42" t="s">
        <v>93</v>
      </c>
      <c r="D56" s="33" t="s">
        <v>25</v>
      </c>
      <c r="E56" s="33" t="n">
        <v>3.0</v>
      </c>
      <c r="F56" s="108" t="n">
        <v>0.0</v>
      </c>
      <c r="G56" s="34" t="n">
        <v>1.0</v>
      </c>
      <c r="H56" s="34" t="n">
        <v>250.0</v>
      </c>
      <c r="I56" s="109" t="n">
        <f>ROUND(F56-((F56*J56)/100),2)</f>
      </c>
      <c r="J56" s="32" t="n">
        <v>0.0</v>
      </c>
      <c r="K56" s="32" t="n">
        <f>ROUND((H56 * I56 * (12)),2)</f>
      </c>
    </row>
    <row r="57">
      <c r="A57" s="27" t="s">
        <v>94</v>
      </c>
      <c r="B57" s="27" t="s">
        <v>60</v>
      </c>
      <c r="C57" s="42" t="s">
        <v>95</v>
      </c>
      <c r="D57" s="33" t="s">
        <v>25</v>
      </c>
      <c r="E57" s="33" t="n">
        <v>3.0</v>
      </c>
      <c r="F57" s="110" t="n">
        <v>0.0</v>
      </c>
      <c r="G57" s="34" t="n">
        <v>1.0</v>
      </c>
      <c r="H57" s="34" t="n">
        <v>30.0</v>
      </c>
      <c r="I57" s="111" t="n">
        <f>ROUND(F57-((F57*J57)/100),2)</f>
      </c>
      <c r="J57" s="32" t="n">
        <v>0.0</v>
      </c>
      <c r="K57" s="32" t="n">
        <f>ROUND((H57 * I57 * (12)),2)</f>
      </c>
    </row>
    <row r="58">
      <c r="A58" s="27" t="s">
        <v>96</v>
      </c>
      <c r="B58" s="27" t="s">
        <v>23</v>
      </c>
      <c r="C58" s="42" t="s">
        <v>97</v>
      </c>
      <c r="D58" s="33" t="s">
        <v>25</v>
      </c>
      <c r="E58" s="33" t="n">
        <v>3.0</v>
      </c>
      <c r="F58" s="112" t="n">
        <v>0.0</v>
      </c>
      <c r="G58" s="34" t="n">
        <v>1.0</v>
      </c>
      <c r="H58" s="34" t="n">
        <v>1.0</v>
      </c>
      <c r="I58" s="113" t="n">
        <f>ROUND(F58-((F58*J58)/100),2)</f>
      </c>
      <c r="J58" s="32" t="n">
        <v>0.0</v>
      </c>
      <c r="K58" s="32" t="n">
        <f>ROUND((H58 * I58 * (12)),2)</f>
      </c>
    </row>
    <row r="59">
      <c r="A59" s="27" t="s">
        <v>98</v>
      </c>
      <c r="B59" s="27" t="s">
        <v>23</v>
      </c>
      <c r="C59" s="42" t="s">
        <v>99</v>
      </c>
      <c r="D59" s="33" t="s">
        <v>25</v>
      </c>
      <c r="E59" s="33" t="n">
        <v>3.0</v>
      </c>
      <c r="F59" s="114" t="n">
        <v>0.0</v>
      </c>
      <c r="G59" s="34" t="n">
        <v>1.0</v>
      </c>
      <c r="H59" s="34" t="n">
        <v>1.0</v>
      </c>
      <c r="I59" s="115" t="n">
        <f>ROUND(F59-((F59*J59)/100),2)</f>
      </c>
      <c r="J59" s="32" t="n">
        <v>0.0</v>
      </c>
      <c r="K59" s="32" t="n">
        <f>ROUND((H59 * I59 * (12)),2)</f>
      </c>
    </row>
    <row r="60">
      <c r="A60" s="3" t="s">
        <v>7</v>
      </c>
      <c r="B60" s="3" t="s">
        <v>7</v>
      </c>
      <c r="C60" s="3" t="s">
        <v>7</v>
      </c>
      <c r="D60" s="3" t="s">
        <v>7</v>
      </c>
      <c r="E60" s="3" t="s">
        <v>7</v>
      </c>
      <c r="F60" s="3" t="s">
        <v>7</v>
      </c>
      <c r="G60" s="3" t="s">
        <v>7</v>
      </c>
      <c r="H60" s="3" t="s">
        <v>7</v>
      </c>
      <c r="I60" s="3" t="s">
        <v>7</v>
      </c>
      <c r="J60" s="3" t="s">
        <v>7</v>
      </c>
      <c r="K60" s="3" t="s">
        <v>7</v>
      </c>
    </row>
    <row r="62">
      <c r="A62" s="7" t="s">
        <v>105</v>
      </c>
      <c r="B62" s="7" t="s">
        <v>7</v>
      </c>
      <c r="I62" s="7" t="s">
        <v>100</v>
      </c>
      <c r="K62" s="14" t="n">
        <v>0.0</v>
      </c>
    </row>
    <row r="63">
      <c r="A63" s="7" t="s">
        <v>107</v>
      </c>
      <c r="B63" s="7" t="s">
        <v>7</v>
      </c>
      <c r="I63" s="7" t="s">
        <v>101</v>
      </c>
      <c r="K63" s="14" t="n">
        <v>0.0</v>
      </c>
    </row>
    <row r="64">
      <c r="I64" s="7" t="s">
        <v>102</v>
      </c>
      <c r="K64" s="14" t="s">
        <f>(K23+K25+K26+K27+K28+K29+K31+K32+K33+K34+K35+K36+K37+K38+K39+K40+K41+K42+K43+K44+K45+K46+K47+K48+K49+K50+K51+K52+K53+K54+K55+K56+K57+K58+K59)</f>
      </c>
    </row>
    <row r="65">
      <c r="I65" s="7" t="s">
        <v>104</v>
      </c>
      <c r="K65" s="13" t="s">
        <f>(K63+K62+K64)</f>
      </c>
    </row>
    <row r="66">
      <c r="A66" t="s">
        <v>108</v>
      </c>
    </row>
    <row r="67">
      <c r="A67" s="35" t="s">
        <v>7</v>
      </c>
      <c r="I67" s="7" t="s">
        <v>109</v>
      </c>
      <c r="K67" s="1" t="s">
        <v>7</v>
      </c>
    </row>
    <row r="68" ht="22.0" customHeight="true">
      <c r="K68" s="15" t="s">
        <v>1</v>
      </c>
    </row>
    <row r="69">
      <c r="A69" s="3" t="s">
        <v>7</v>
      </c>
      <c r="B69" s="3" t="s">
        <v>7</v>
      </c>
      <c r="C69" s="3" t="s">
        <v>7</v>
      </c>
      <c r="D69" s="3" t="s">
        <v>7</v>
      </c>
      <c r="E69" s="3" t="s">
        <v>7</v>
      </c>
      <c r="F69" s="3" t="s">
        <v>7</v>
      </c>
      <c r="G69" s="3" t="s">
        <v>7</v>
      </c>
      <c r="H69" s="3" t="s">
        <v>7</v>
      </c>
      <c r="I69" s="3" t="s">
        <v>7</v>
      </c>
      <c r="J69" s="3" t="s">
        <v>7</v>
      </c>
      <c r="K69" s="3" t="s">
        <v>7</v>
      </c>
    </row>
    <row r="70">
      <c r="A70" s="36" t="s">
        <v>116</v>
      </c>
    </row>
  </sheetData>
  <mergeCells>
    <mergeCell ref="A2:K2"/>
    <mergeCell ref="A7:C7"/>
    <mergeCell ref="A8:C8"/>
    <mergeCell ref="A9:C9"/>
    <mergeCell ref="A10:C10"/>
    <mergeCell ref="A11:C11"/>
    <mergeCell ref="A12:C12"/>
    <mergeCell ref="J7:K7"/>
    <mergeCell ref="J8:K8"/>
    <mergeCell ref="J9:K9"/>
    <mergeCell ref="J10:K10"/>
    <mergeCell ref="J11:K11"/>
    <mergeCell ref="J12:K12"/>
    <mergeCell ref="A15:K16"/>
    <mergeCell ref="A17:B17"/>
    <mergeCell ref="I21:K21"/>
    <mergeCell ref="A24:K24"/>
    <mergeCell ref="A62:D62"/>
    <mergeCell ref="A63:D63"/>
    <mergeCell ref="A66:D66"/>
    <mergeCell ref="A67:G68"/>
    <mergeCell ref="I67:J67"/>
    <mergeCell ref="A70:K72"/>
  </mergeCells>
  <printOptions gridLines="false" horizontalCentered="true"/>
  <pageMargins bottom="0.75" footer="0.3" header="0.3" left="0.7" right="0.7" top="0.75"/>
  <pageSetup paperSize="9" orientation="landscape"/>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2024-07-18T04:46:52Z</dcterms:created>
  <dc:creator>Apache POI</dc:creator>
</cp:coreProperties>
</file>