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rice Estimate" r:id="rId3" sheetId="1"/>
  </sheets>
</workbook>
</file>

<file path=xl/sharedStrings.xml><?xml version="1.0" encoding="utf-8"?>
<sst xmlns="http://schemas.openxmlformats.org/spreadsheetml/2006/main" count="450" uniqueCount="140">
  <si>
    <t>Price Estimate</t>
  </si>
  <si>
    <t>Lavanya G</t>
  </si>
  <si>
    <t>CONNECTIVITY IT SOLUTIONS PVT LTD</t>
  </si>
  <si>
    <t>1877,1ST FLOOR,31ST CROSS,,10TH MAIN</t>
  </si>
  <si>
    <t>BANGALORE, KA-560070</t>
  </si>
  <si>
    <t>INDIA</t>
  </si>
  <si>
    <t>Ph no:+91 +91 80 26716555</t>
  </si>
  <si>
    <t/>
  </si>
  <si>
    <t>Price Estimate for planning and information purposes only and is not a binding offer from Cisco.</t>
  </si>
  <si>
    <r>
      <rPr>
        <b val="true"/>
        <color indexed="8"/>
        <sz val="9.0"/>
        <rFont val="Calibri"/>
      </rPr>
      <t>Date:</t>
    </r>
    <r>
      <rPr>
        <color indexed="8"/>
        <sz val="9.0"/>
        <rFont val="Calibri"/>
      </rPr>
      <t xml:space="preserve"> 13-Oct-2022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</si>
  <si>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</si>
  <si>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</si>
  <si>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</si>
  <si>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</si>
  <si>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</si>
  <si>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</si>
  <si>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</si>
  <si>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</si>
  <si>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</si>
  <si>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</si>
  <si>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</si>
  <si>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</si>
  <si>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</si>
  <si>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</si>
  <si>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</si>
  <si>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Success Track</t>
  </si>
  <si>
    <t>CX Level</t>
  </si>
  <si>
    <t>C9120AXI-D</t>
  </si>
  <si>
    <t>-</t>
  </si>
  <si>
    <t>C9120AX Internal 802.11ax 4x4:4 MIMO;IOT;BT5;mGig;USB;RHL</t>
  </si>
  <si>
    <t>---</t>
  </si>
  <si>
    <t>CAMPUS NETWORK</t>
  </si>
  <si>
    <t>CON-SNT-C9120AXI</t>
  </si>
  <si>
    <t>SNTC-8X5XNBD Cisco Catalyst 9120AX Series</t>
  </si>
  <si>
    <t>N/A</t>
  </si>
  <si>
    <t>SW9120AX-CAPWAP-K9</t>
  </si>
  <si>
    <t>Capwap software for Catalyst 9120AX</t>
  </si>
  <si>
    <t>AIR-AP-BRACKET-1</t>
  </si>
  <si>
    <t>802.11 AP Low Profile Mounting Bracket (Default)</t>
  </si>
  <si>
    <t>AIR-AP-T-RAIL-R</t>
  </si>
  <si>
    <t>Ceiling Grid Clip for APs &amp; Cellular Gateways-Recessed</t>
  </si>
  <si>
    <t>NETWORK-PNP-LIC</t>
  </si>
  <si>
    <t>Yes</t>
  </si>
  <si>
    <t>Network Plug-n-Play Connect for zero-touch device deployment</t>
  </si>
  <si>
    <t>C9120AXI-SINGLE</t>
  </si>
  <si>
    <t>SINGLE PACK OPTION</t>
  </si>
  <si>
    <t>C9120-OVER</t>
  </si>
  <si>
    <t>C9120AX OVERPACK OPTION</t>
  </si>
  <si>
    <t>CDNA-E-C9120</t>
  </si>
  <si>
    <t>Wireless Cisco DNA  On-Prem Essentials, 9120 Tracking</t>
  </si>
  <si>
    <t>DNA-E-3Y-C9120</t>
  </si>
  <si>
    <t>C9120AX Cisco DNA On-Prem Essential,3Y Term,Trk Lic</t>
  </si>
  <si>
    <t>AIR-DNA-E</t>
  </si>
  <si>
    <t>Wireless Cisco DNA On-Prem Essential, Term Lic</t>
  </si>
  <si>
    <t>AIR-DNA-E-3Y</t>
  </si>
  <si>
    <t>Wireless Cisco DNA On-Prem Essential, 3Y Term Lic</t>
  </si>
  <si>
    <t>PI-LFAS-AP-T</t>
  </si>
  <si>
    <t>Prime AP Term Licenses</t>
  </si>
  <si>
    <t>PI-LFAS-AP-T-3Y</t>
  </si>
  <si>
    <t>PI Dev Lic for Lifecycle &amp; Assurance Term 3Y</t>
  </si>
  <si>
    <t>AIR-DNA-E-T</t>
  </si>
  <si>
    <t>Wireless Cisco DNA On-Prem Essential, Term, Tracker Lic</t>
  </si>
  <si>
    <t>AIR-DNA-E-T-3Y</t>
  </si>
  <si>
    <t>Wireless Cisco DNA On-Prem Essential, 3Y Term, Tracker Lic</t>
  </si>
  <si>
    <t>AIR-DNA-NWSTACK-E</t>
  </si>
  <si>
    <t>AIR CISCO DNA Perpetual Network Stack</t>
  </si>
  <si>
    <t>C9200L-48PXG-4X-E</t>
  </si>
  <si>
    <t>C9200L 48-p 12xmGig, 36x1G, 4x10G PoE+, Network Essentials</t>
  </si>
  <si>
    <t>CON-SNT-C20L94XG</t>
  </si>
  <si>
    <t>SNTC-8X5XNBD C9200L 48-p 12xmGig, 36x1G, 4x10G PoE+,</t>
  </si>
  <si>
    <t>C9200L-NW-E-48</t>
  </si>
  <si>
    <t>C9200L Network Essentials, 48-port license</t>
  </si>
  <si>
    <t>PWR-C5-1KWAC/2</t>
  </si>
  <si>
    <t>1KW AC Config 5 Power Supply - Secondary Power Supply</t>
  </si>
  <si>
    <t>CAB-TA-IN</t>
  </si>
  <si>
    <t>India AC Type A Power Cable</t>
  </si>
  <si>
    <t>C9200L-DNA-E-48</t>
  </si>
  <si>
    <t>C9200L Cisco DNA Essentials, 48-port Term license</t>
  </si>
  <si>
    <t>C9200L-DNA-E-48-3Y</t>
  </si>
  <si>
    <t>C9200L Cisco DNA Essentials, 48-port, 3 Year Term license</t>
  </si>
  <si>
    <t>C9200L-STACK-KIT</t>
  </si>
  <si>
    <t>Cisco Catalyst 9200L Stack Module</t>
  </si>
  <si>
    <t>STACK-T4-50CM</t>
  </si>
  <si>
    <t>50CM Type 4 Stacking Cable</t>
  </si>
  <si>
    <t>C9200-STACK</t>
  </si>
  <si>
    <t>Catalyst 9200 Stack Module</t>
  </si>
  <si>
    <t>ISR4331/K9</t>
  </si>
  <si>
    <t>Cisco ISR 4331 (3GE,2NIM,1SM,4G FLASH,4G DRAM,IPB)</t>
  </si>
  <si>
    <t>CON-SSSNT-ISR4331K</t>
  </si>
  <si>
    <t>SOLN SUPP 8X5XNBD Cisco ISR 4331 (3GE2NIM1SM4G FLASH4G D</t>
  </si>
  <si>
    <t>SL-4330-IPB-K9</t>
  </si>
  <si>
    <t>IP Base License for Cisco ISR 4330 Series</t>
  </si>
  <si>
    <t>PWR-4330-AC</t>
  </si>
  <si>
    <t>AC Power Supply for Cisco ISR 4330</t>
  </si>
  <si>
    <t>CAB-IND</t>
  </si>
  <si>
    <t>AC Power Cord (India)</t>
  </si>
  <si>
    <t>MEM-FLSH-4G</t>
  </si>
  <si>
    <t>4G Flash Memory for Cisco ISR 4300 (Soldered on motherboard)</t>
  </si>
  <si>
    <t>NIM-BLANK</t>
  </si>
  <si>
    <t>Blank faceplate for NIM slot on Cisco ISR 4400</t>
  </si>
  <si>
    <t>MEM-43-4G</t>
  </si>
  <si>
    <t>4G DRAM (1 x 4G) for Cisco ISR 4300</t>
  </si>
  <si>
    <t>SM-S-BLANK</t>
  </si>
  <si>
    <t>Removable faceplate for SM slot on Cisco 2900,3900,4400 ISR</t>
  </si>
  <si>
    <t>SISR4300UK9-173</t>
  </si>
  <si>
    <t>Cisco ISR 4300 Series IOS XE Universal</t>
  </si>
  <si>
    <t>C9800-L-C-K9</t>
  </si>
  <si>
    <t>Cisco Catalyst 9800-L Wireless Controller_Copper Uplink</t>
  </si>
  <si>
    <t>CON-SNT-C9800LCL</t>
  </si>
  <si>
    <t>SNTC-8X5XNBD Cisco Catalyst 9800-L Wireless Controlle</t>
  </si>
  <si>
    <t>LIC-C9800-DTLS-K9</t>
  </si>
  <si>
    <t>Cisco Catalyst 9800 Series Wireless Controller DTLS License</t>
  </si>
  <si>
    <t>SC9800LK9-173</t>
  </si>
  <si>
    <t>Cisco Catalyst 9800-L Wireless Controller</t>
  </si>
  <si>
    <t>C9800-AC-110W</t>
  </si>
  <si>
    <t>Cisco Catalyst 9800 L Wireless Controller Power Supply</t>
  </si>
  <si>
    <t>CAB-AC-C5-IND</t>
  </si>
  <si>
    <t>AC Power Cord, Type C5, India</t>
  </si>
  <si>
    <t>C9800L-RMNT</t>
  </si>
  <si>
    <t>C9800 Wireless Controller Rack Mount Tray</t>
  </si>
  <si>
    <t>GLC-SX-MMD=</t>
  </si>
  <si>
    <t>1000BASE-SX SFP transceiver module, MMF, 850nm, DOM</t>
  </si>
  <si>
    <t>SFP-10G-SR=</t>
  </si>
  <si>
    <t>10GBASE-SR SFP Module</t>
  </si>
  <si>
    <t>SFP-H10GB-CU1M=</t>
  </si>
  <si>
    <t>10GBASE-CU SFP+ Cable 1 Meter</t>
  </si>
  <si>
    <t>Product Total</t>
  </si>
  <si>
    <t>Service Total :</t>
  </si>
  <si>
    <t>Subscription Total</t>
  </si>
  <si>
    <t>Total Price:</t>
  </si>
  <si>
    <r>
      <rPr>
        <b val="true"/>
        <color indexed="8"/>
        <sz val="9.0"/>
        <rFont val="Calibri"/>
      </rPr>
      <t>Valid through:</t>
    </r>
    <r>
      <rPr>
        <color indexed="8"/>
        <sz val="9.0"/>
        <rFont val="Calibri"/>
      </rPr>
      <t xml:space="preserve">  </t>
    </r>
  </si>
  <si>
    <t xml:space="preserve">FOB Point: </t>
  </si>
  <si>
    <r>
      <rPr>
        <b val="true"/>
        <color indexed="8"/>
        <sz val="9.0"/>
        <rFont val="Calibri"/>
      </rPr>
      <t>FOB Point:</t>
    </r>
    <r>
      <rPr>
        <color indexed="8"/>
        <sz val="9.0"/>
        <rFont val="Calibri"/>
      </rPr>
      <t xml:space="preserve">         None</t>
    </r>
  </si>
  <si>
    <t>Notes</t>
  </si>
  <si>
    <t>Signed:</t>
  </si>
  <si>
    <t>Estimate ID:</t>
  </si>
  <si>
    <t>EH140101828AZ</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</si>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</sst>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numFmts count="1">
    <numFmt numFmtId="164" formatCode="#.0"/>
  </numFmts>
  <fonts count="75">
    <font>
      <sz val="11.0"/>
      <color indexed="8"/>
      <name val="Calibri"/>
      <family val="2"/>
      <scheme val="minor"/>
    </font>
    <font>
      <name val="Helvetica"/>
      <sz val="16.0"/>
      <b val="true"/>
      <color indexed="8"/>
    </font>
    <font>
      <name val="Helvetica"/>
      <sz val="11.0"/>
      <b val="true"/>
      <color indexed="10"/>
    </font>
    <font>
      <name val="Helvetica"/>
      <sz val="9.0"/>
      <b val="true"/>
      <color indexed="8"/>
    </font>
    <font>
      <name val="Helvetica"/>
      <sz val="9.0"/>
      <b val="true"/>
      <color indexed="8"/>
    </font>
    <font>
      <name val="Helvetica"/>
      <sz val="9.0"/>
      <color indexed="8"/>
    </font>
    <font>
      <name val="Helvetica"/>
      <sz val="9.0"/>
      <b val="true"/>
      <color indexed="8"/>
    </font>
    <font>
      <name val="Helvetica"/>
      <sz val="9.0"/>
      <b val="true"/>
      <color indexed="8"/>
    </font>
    <font>
      <name val="Helvetica"/>
      <sz val="9.0"/>
      <color indexed="8"/>
    </font>
    <font>
      <name val="Helvetica"/>
      <sz val="9.0"/>
      <b val="true"/>
      <color indexed="8"/>
    </font>
    <font>
      <name val="Helvetica"/>
      <sz val="9.0"/>
      <color indexed="8"/>
    </font>
    <font>
      <name val="Helvetica"/>
      <sz val="9.0"/>
      <color indexed="8"/>
    </font>
    <font>
      <name val="Helvetica"/>
      <sz val="9.0"/>
      <b val="true"/>
      <color indexed="8"/>
    </font>
    <font>
      <name val="Helvetica"/>
      <sz val="9.0"/>
      <b val="true"/>
      <color indexed="8"/>
    </font>
    <font>
      <name val="Helvetica"/>
      <sz val="9.0"/>
      <b val="true"/>
      <color indexed="8"/>
    </font>
    <font>
      <name val="Helvetica"/>
      <sz val="9.0"/>
      <b val="true"/>
      <color indexed="8"/>
    </font>
    <font>
      <name val="Helvetica"/>
      <sz val="9.0"/>
      <color indexed="8"/>
    </font>
    <font>
      <name val="Calibri"/>
      <sz val="8.0"/>
      <color indexed="8"/>
    </font>
    <font>
      <name val="Helvetica"/>
      <sz val="7.0"/>
      <color indexed="8"/>
    </font>
    <font>
      <name val="Helvetica"/>
      <sz val="9.0"/>
      <b val="true"/>
      <color indexed="8"/>
    </font>
    <font>
      <name val="Helvetica"/>
      <sz val="9.0"/>
      <b val="true"/>
      <color indexed="12"/>
    </font>
    <font>
      <name val="Helvetica"/>
      <sz val="9.0"/>
      <color indexed="12"/>
    </font>
    <font>
      <name val="Helvetica"/>
      <sz val="9.0"/>
      <b val="true"/>
      <color indexed="8"/>
    </font>
    <font>
      <name val="Helvetica"/>
      <sz val="9.0"/>
      <b val="true"/>
      <color indexed="8"/>
      <u val="single"/>
    </font>
    <font>
      <name val="Calibri"/>
      <sz val="9.0"/>
      <b val="true"/>
      <color indexed="8"/>
    </font>
    <font>
      <name val="Calibri"/>
      <sz val="9.0"/>
      <color indexed="8"/>
    </font>
    <font>
      <name val="Calibri"/>
      <sz val="9.0"/>
      <b val="true"/>
      <color indexed="8"/>
    </font>
    <font>
      <name val="Calibri"/>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Calibri"/>
      <sz val="9.0"/>
      <b val="true"/>
      <color indexed="8"/>
    </font>
    <font>
      <name val="Calibri"/>
      <sz val="9.0"/>
      <color indexed="8"/>
    </font>
    <font>
      <name val="Calibri"/>
      <sz val="9.0"/>
      <b val="true"/>
      <color indexed="8"/>
    </font>
    <font>
      <name val="Calibri"/>
      <sz val="9.0"/>
      <color indexed="8"/>
    </font>
  </fonts>
  <fills count="6">
    <fill>
      <patternFill patternType="none"/>
    </fill>
    <fill>
      <patternFill patternType="darkGray"/>
    </fill>
    <fill>
      <patternFill patternType="none">
        <fgColor indexed="55"/>
      </patternFill>
    </fill>
    <fill>
      <patternFill patternType="solid">
        <fgColor indexed="55"/>
      </patternFill>
    </fill>
    <fill>
      <patternFill patternType="none">
        <fgColor indexed="22"/>
      </patternFill>
    </fill>
    <fill>
      <patternFill patternType="solid">
        <fgColor indexed="22"/>
      </patternFill>
    </fill>
  </fills>
  <borders count="36">
    <border>
      <left/>
      <right/>
      <top/>
      <bottom/>
      <diagonal/>
    </border>
    <border>
      <bottom style="thin"/>
    </border>
    <border>
      <bottom style="thin">
        <color indexed="8"/>
      </bottom>
    </border>
    <border>
      <top style="medium"/>
    </border>
    <border>
      <top style="medium"/>
      <bottom>
        <color indexed="8"/>
      </bottom>
    </border>
    <border>
      <bottom style="medium"/>
    </border>
    <border>
      <bottom style="medium">
        <color indexed="8"/>
      </bottom>
    </border>
    <border>
      <right style="medium"/>
    </border>
    <border>
      <right style="medium">
        <color indexed="8"/>
      </right>
    </border>
    <border>
      <top style="thin"/>
      <bottom style="thin"/>
    </border>
    <border>
      <left style="thin"/>
      <top style="thin"/>
      <bottom style="thin"/>
    </border>
    <border>
      <left style="thin"/>
      <right style="thin"/>
      <top style="thin"/>
      <bottom style="thin"/>
    </border>
    <border>
      <left style="thin"/>
      <right style="thin"/>
      <top style="thin"/>
      <bottom style="thin">
        <color indexed="22"/>
      </bottom>
    </border>
    <border>
      <left style="thin">
        <color indexed="22"/>
      </left>
      <right style="thin"/>
      <top style="thin"/>
      <bottom style="thin">
        <color indexed="22"/>
      </bottom>
    </border>
    <border>
      <left style="thin">
        <color indexed="22"/>
      </left>
      <right style="thin">
        <color indexed="22"/>
      </right>
      <top style="thin"/>
      <bottom style="thin">
        <color indexed="22"/>
      </bottom>
    </border>
    <border>
      <left style="thin">
        <color indexed="22"/>
      </left>
      <right style="thin">
        <color indexed="22"/>
      </right>
      <top style="thin">
        <color indexed="22"/>
      </top>
      <bottom style="thin">
        <color indexed="22"/>
      </bottom>
    </border>
    <border>
      <right style="thin"/>
      <top style="thin"/>
      <bottom style="thin"/>
    </border>
    <border>
      <right style="thin"/>
      <top style="thin"/>
      <bottom style="thin">
        <color indexed="22"/>
      </bottom>
    </border>
    <border>
      <right style="thin">
        <color indexed="22"/>
      </right>
      <top style="thin"/>
      <bottom style="thin">
        <color indexed="22"/>
      </bottom>
    </border>
    <border>
      <right style="thin">
        <color indexed="22"/>
      </right>
      <top style="thin">
        <color indexed="22"/>
      </top>
      <bottom style="thin">
        <color indexed="22"/>
      </bottom>
    </border>
    <border>
      <top style="thin">
        <color indexed="8"/>
      </top>
      <bottom style="thin"/>
    </border>
    <border>
      <top style="thin">
        <color indexed="8"/>
      </top>
      <bottom style="thin">
        <color indexed="8"/>
      </bottom>
    </border>
    <border>
      <right style="thin"/>
      <top style="thin">
        <color indexed="8"/>
      </top>
      <bottom style="thin"/>
    </border>
    <border>
      <right style="thin"/>
      <top style="thin">
        <color indexed="8"/>
      </top>
      <bottom style="thin">
        <color indexed="8"/>
      </bottom>
    </border>
    <border>
      <right style="thin">
        <color indexed="22"/>
      </right>
      <top style="thin">
        <color indexed="8"/>
      </top>
      <bottom style="thin">
        <color indexed="8"/>
      </bottom>
    </border>
    <border>
      <right style="thin">
        <color indexed="22"/>
      </right>
      <top style="thin"/>
      <bottom style="thin"/>
    </border>
    <border>
      <top style="thin"/>
      <bottom style="thin">
        <color indexed="8"/>
      </bottom>
    </border>
    <border>
      <left style="thin"/>
      <top style="thin">
        <color indexed="8"/>
      </top>
      <bottom style="thin">
        <color indexed="8"/>
      </bottom>
    </border>
    <border>
      <left style="thin">
        <color indexed="22"/>
      </left>
      <top style="thin">
        <color indexed="8"/>
      </top>
      <bottom style="thin">
        <color indexed="8"/>
      </bottom>
    </border>
    <border>
      <right style="thin"/>
      <bottom style="thin"/>
    </border>
    <border>
      <right style="thin"/>
      <bottom style="thin">
        <color indexed="8"/>
      </bottom>
    </border>
    <border>
      <right style="thin">
        <color indexed="22"/>
      </right>
      <bottom style="thin">
        <color indexed="8"/>
      </bottom>
    </border>
    <border>
      <left style="thin"/>
      <right style="thin"/>
      <top style="thin"/>
      <bottom style="thin">
        <color indexed="8"/>
      </bottom>
    </border>
    <border>
      <left style="thin">
        <color indexed="8"/>
      </left>
      <right style="thin"/>
      <top style="thin"/>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89">
    <xf numFmtId="0" fontId="0" fillId="0" borderId="0" xfId="0"/>
    <xf numFmtId="0" fontId="0" fillId="0" borderId="2" xfId="0" applyBorder="true"/>
    <xf numFmtId="0" fontId="0" fillId="0" borderId="4" xfId="0" applyBorder="true"/>
    <xf numFmtId="0" fontId="0" fillId="0" borderId="6" xfId="0" applyBorder="true"/>
    <xf numFmtId="0" fontId="0" fillId="0" borderId="8" xfId="0" applyBorder="true"/>
    <xf numFmtId="0" fontId="1" fillId="0" borderId="0" xfId="0" applyFont="true">
      <alignment horizontal="center" vertical="center"/>
    </xf>
    <xf numFmtId="0" fontId="2" fillId="0" borderId="0" xfId="0" applyFont="true">
      <alignment wrapText="true" horizontal="center" vertical="center"/>
    </xf>
    <xf numFmtId="0" fontId="3" fillId="0" borderId="0" xfId="0" applyFont="true">
      <alignment horizontal="left" vertical="center"/>
    </xf>
    <xf numFmtId="0" fontId="4" fillId="0" borderId="0" xfId="0" applyFont="true">
      <alignment horizontal="center" vertical="center"/>
    </xf>
    <xf numFmtId="0" fontId="5" fillId="0" borderId="0" xfId="0" applyFont="true">
      <alignment wrapText="true" horizontal="left" vertical="center"/>
    </xf>
    <xf numFmtId="0" fontId="6" fillId="0" borderId="15" xfId="0" applyFont="true" applyBorder="true">
      <alignment wrapText="true" horizontal="left" vertical="center"/>
    </xf>
    <xf numFmtId="0" fontId="7" fillId="0" borderId="19" xfId="0" applyFont="true" applyBorder="true">
      <alignment wrapText="true" horizontal="left" vertical="center"/>
    </xf>
    <xf numFmtId="0" fontId="8" fillId="0" borderId="0" xfId="0" applyFont="true">
      <alignment horizontal="right" vertical="center"/>
    </xf>
    <xf numFmtId="4" fontId="9" fillId="0" borderId="0" xfId="0" applyFont="true" applyNumberFormat="true">
      <alignment horizontal="right" vertical="center"/>
    </xf>
    <xf numFmtId="4" fontId="10" fillId="0" borderId="0" xfId="0" applyFont="true" applyNumberFormat="true">
      <alignment horizontal="right" vertical="center"/>
    </xf>
    <xf numFmtId="0" fontId="11" fillId="0" borderId="0" xfId="0" applyFont="true">
      <alignment horizontal="center" vertical="center"/>
    </xf>
    <xf numFmtId="0" fontId="12" fillId="3" borderId="15" xfId="0" applyFont="true" applyBorder="true" applyFill="true">
      <alignment wrapText="true" horizontal="left" vertical="center"/>
    </xf>
    <xf numFmtId="0" fontId="13" fillId="3" borderId="0" xfId="0" applyFont="true" applyFill="true">
      <alignment wrapText="true" horizontal="center" vertical="center"/>
    </xf>
    <xf numFmtId="0" fontId="12" fillId="5" borderId="15" xfId="0" applyFont="true" applyBorder="true" applyFill="true">
      <alignment wrapText="true" horizontal="left" vertical="center"/>
    </xf>
    <xf numFmtId="0" fontId="12" fillId="5" borderId="15" xfId="0" applyFont="true" applyBorder="true" applyFill="true">
      <alignment wrapText="true" horizontal="right" vertical="center"/>
    </xf>
    <xf numFmtId="0" fontId="14" fillId="0" borderId="21" xfId="0" applyFont="true" applyBorder="true">
      <alignment wrapText="true" horizontal="left" vertical="center"/>
    </xf>
    <xf numFmtId="0" fontId="0" fillId="0" borderId="24" xfId="0" applyBorder="true">
      <alignment wrapText="true" horizontal="left" vertical="center"/>
    </xf>
    <xf numFmtId="4" fontId="15" fillId="0" borderId="19" xfId="0" applyFont="true" applyBorder="true" applyNumberFormat="true">
      <alignment horizontal="right" vertical="center"/>
    </xf>
    <xf numFmtId="4" fontId="15" fillId="5" borderId="15" xfId="0" applyFont="true" applyBorder="true" applyNumberFormat="true" applyFill="true">
      <alignment horizontal="right" vertical="center"/>
    </xf>
    <xf numFmtId="0" fontId="0" fillId="0" borderId="28" xfId="0" applyBorder="true">
      <alignment wrapText="true" horizontal="left" vertical="center"/>
    </xf>
    <xf numFmtId="0" fontId="12" fillId="3" borderId="15" xfId="0" applyFont="true" applyBorder="true" applyFill="true">
      <alignment wrapText="true" horizontal="right" vertical="center"/>
    </xf>
    <xf numFmtId="0" fontId="12" fillId="3" borderId="15" xfId="0" applyFont="true" applyBorder="true" applyFill="true">
      <alignment wrapText="true" horizontal="center" vertical="center"/>
    </xf>
    <xf numFmtId="0" fontId="16" fillId="0" borderId="15" xfId="0" applyFont="true" applyBorder="true">
      <alignment wrapText="true" horizontal="left" vertical="center"/>
    </xf>
    <xf numFmtId="0" fontId="16" fillId="0" borderId="15" xfId="0" applyFont="true" applyBorder="true">
      <alignment wrapText="true" horizontal="left" indent="1" vertical="center"/>
    </xf>
    <xf numFmtId="0" fontId="16" fillId="0" borderId="15" xfId="0" applyFont="true" applyBorder="true">
      <alignment wrapText="true" horizontal="left" indent="2" vertical="center"/>
    </xf>
    <xf numFmtId="0" fontId="16" fillId="0" borderId="15" xfId="0" applyFont="true" applyBorder="true">
      <alignment wrapText="true" horizontal="left" indent="3" vertical="center"/>
    </xf>
    <xf numFmtId="0" fontId="16" fillId="0" borderId="15" xfId="0" applyFont="true" applyBorder="true">
      <alignment wrapText="false" horizontal="left" vertical="center"/>
    </xf>
    <xf numFmtId="4" fontId="16" fillId="0" borderId="15" xfId="0" applyFont="true" applyBorder="true" applyNumberFormat="true">
      <alignment wrapText="true" horizontal="right" vertical="center"/>
    </xf>
    <xf numFmtId="0" fontId="16" fillId="0" borderId="15" xfId="0" applyFont="true" applyBorder="true">
      <alignment wrapText="true" horizontal="center" vertical="center"/>
    </xf>
    <xf numFmtId="1" fontId="16" fillId="0" borderId="15" xfId="0" applyFont="true" applyBorder="true" applyNumberFormat="true">
      <alignment wrapText="true" horizontal="center" vertical="center"/>
    </xf>
    <xf numFmtId="0" fontId="17" fillId="0" borderId="0" xfId="0" applyFont="true">
      <alignment wrapText="true" horizontal="left" vertical="top"/>
    </xf>
    <xf numFmtId="0" fontId="18" fillId="0" borderId="0" xfId="0" applyFont="true">
      <alignment wrapText="true" horizontal="left" vertical="center"/>
    </xf>
    <xf numFmtId="0" fontId="16" fillId="0" borderId="0" xfId="0" applyFont="true">
      <alignment wrapText="true" horizontal="left" vertical="top"/>
    </xf>
    <xf numFmtId="164" fontId="19" fillId="0" borderId="15" xfId="0" applyFont="true" applyBorder="true" applyNumberFormat="true">
      <alignment wrapText="true" horizontal="left" vertical="center"/>
    </xf>
    <xf numFmtId="0" fontId="16" fillId="0" borderId="15" xfId="0" applyFont="true" applyBorder="true">
      <alignment wrapText="true" indent="1" horizontal="left" vertical="center"/>
    </xf>
    <xf numFmtId="4" fontId="20" fillId="0" borderId="31" xfId="0" applyFont="true" applyBorder="true" applyNumberFormat="true">
      <alignment wrapText="true" horizontal="right" vertical="center"/>
    </xf>
    <xf numFmtId="4" fontId="21" fillId="0" borderId="15" xfId="0" applyFont="true" applyBorder="true" applyNumberFormat="true">
      <alignment wrapText="true" horizontal="right" vertical="center"/>
    </xf>
    <xf numFmtId="0" fontId="16" fillId="0" borderId="15" xfId="0" applyFont="true" applyBorder="true">
      <alignment wrapText="true" horizontal="left" vertical="top"/>
    </xf>
    <xf numFmtId="0" fontId="22" fillId="0" borderId="15" xfId="0" applyFont="true" applyBorder="true">
      <alignment wrapText="true" horizontal="left" vertical="top"/>
    </xf>
    <xf numFmtId="0" fontId="12" fillId="3" borderId="35" xfId="0" applyFont="true" applyBorder="true" applyFill="true">
      <alignment wrapText="true" horizontal="center" vertical="center"/>
    </xf>
    <xf numFmtId="0" fontId="23" fillId="3" borderId="15" xfId="0" applyFont="true" applyBorder="true" applyFill="true">
      <alignment wrapText="true" horizontal="left" vertical="center"/>
    </xf>
    <xf numFmtId="4" fontId="28" fillId="0" borderId="15" xfId="0" applyFont="true" applyBorder="true" applyNumberFormat="true">
      <alignment wrapText="true" horizontal="right" vertical="center"/>
    </xf>
    <xf numFmtId="4" fontId="29" fillId="0" borderId="15" xfId="0" applyFont="true" applyBorder="true" applyNumberFormat="true">
      <alignment wrapText="true" horizontal="right" vertical="center"/>
    </xf>
    <xf numFmtId="4" fontId="30" fillId="0" borderId="15" xfId="0" applyFont="true" applyBorder="true" applyNumberFormat="true">
      <alignment wrapText="true" horizontal="right" vertical="center"/>
    </xf>
    <xf numFmtId="4" fontId="31" fillId="0" borderId="15" xfId="0" applyFont="true" applyBorder="true" applyNumberFormat="true">
      <alignment wrapText="true" horizontal="right" vertical="center"/>
    </xf>
    <xf numFmtId="4" fontId="32" fillId="0" borderId="15" xfId="0" applyFont="true" applyBorder="true" applyNumberFormat="true">
      <alignment wrapText="true" horizontal="right" vertical="center"/>
    </xf>
    <xf numFmtId="4" fontId="33" fillId="0" borderId="15" xfId="0" applyFont="true" applyBorder="true" applyNumberFormat="true">
      <alignment wrapText="true" horizontal="right" vertical="center"/>
    </xf>
    <xf numFmtId="4" fontId="34" fillId="0" borderId="15" xfId="0" applyFont="true" applyBorder="true" applyNumberFormat="true">
      <alignment wrapText="true" horizontal="right" vertical="center"/>
    </xf>
    <xf numFmtId="4" fontId="35" fillId="0" borderId="15" xfId="0" applyFont="true" applyBorder="true" applyNumberFormat="true">
      <alignment wrapText="true" horizontal="right" vertical="center"/>
    </xf>
    <xf numFmtId="4" fontId="36" fillId="0" borderId="15" xfId="0" applyFont="true" applyBorder="true" applyNumberFormat="true">
      <alignment wrapText="true" horizontal="right" vertical="center"/>
    </xf>
    <xf numFmtId="4" fontId="37" fillId="0" borderId="15" xfId="0" applyFont="true" applyBorder="true" applyNumberFormat="true">
      <alignment wrapText="true" horizontal="right" vertical="center"/>
    </xf>
    <xf numFmtId="4" fontId="38" fillId="0" borderId="15" xfId="0" applyFont="true" applyBorder="true" applyNumberFormat="true">
      <alignment wrapText="true" horizontal="right" vertical="center"/>
    </xf>
    <xf numFmtId="4" fontId="39" fillId="0" borderId="15" xfId="0" applyFont="true" applyBorder="true" applyNumberFormat="true">
      <alignment wrapText="true" horizontal="right" vertical="center"/>
    </xf>
    <xf numFmtId="4" fontId="40" fillId="0" borderId="15" xfId="0" applyFont="true" applyBorder="true" applyNumberFormat="true">
      <alignment wrapText="true" horizontal="right" vertical="center"/>
    </xf>
    <xf numFmtId="4" fontId="41" fillId="0" borderId="15" xfId="0" applyFont="true" applyBorder="true" applyNumberFormat="true">
      <alignment wrapText="true" horizontal="right" vertical="center"/>
    </xf>
    <xf numFmtId="4" fontId="42" fillId="0" borderId="15" xfId="0" applyFont="true" applyBorder="true" applyNumberFormat="true">
      <alignment wrapText="true" horizontal="right" vertical="center"/>
    </xf>
    <xf numFmtId="4" fontId="43" fillId="0" borderId="15" xfId="0" applyFont="true" applyBorder="true" applyNumberFormat="true">
      <alignment wrapText="true" horizontal="right" vertical="center"/>
    </xf>
    <xf numFmtId="4" fontId="44" fillId="0" borderId="15" xfId="0" applyFont="true" applyBorder="true" applyNumberFormat="true">
      <alignment wrapText="true" horizontal="right" vertical="center"/>
    </xf>
    <xf numFmtId="4" fontId="45" fillId="0" borderId="15" xfId="0" applyFont="true" applyBorder="true" applyNumberFormat="true">
      <alignment wrapText="true" horizontal="right" vertical="center"/>
    </xf>
    <xf numFmtId="4" fontId="46" fillId="0" borderId="15" xfId="0" applyFont="true" applyBorder="true" applyNumberFormat="true">
      <alignment wrapText="true" horizontal="right" vertical="center"/>
    </xf>
    <xf numFmtId="4" fontId="47" fillId="0" borderId="15" xfId="0" applyFont="true" applyBorder="true" applyNumberFormat="true">
      <alignment wrapText="true" horizontal="right" vertical="center"/>
    </xf>
    <xf numFmtId="4" fontId="48" fillId="0" borderId="15" xfId="0" applyFont="true" applyBorder="true" applyNumberFormat="true">
      <alignment wrapText="true" horizontal="right" vertical="center"/>
    </xf>
    <xf numFmtId="4" fontId="49" fillId="0" borderId="15" xfId="0" applyFont="true" applyBorder="true" applyNumberFormat="true">
      <alignment wrapText="true" horizontal="right" vertical="center"/>
    </xf>
    <xf numFmtId="4" fontId="50" fillId="0" borderId="15" xfId="0" applyFont="true" applyBorder="true" applyNumberFormat="true">
      <alignment wrapText="true" horizontal="right" vertical="center"/>
    </xf>
    <xf numFmtId="4" fontId="51" fillId="0" borderId="15" xfId="0" applyFont="true" applyBorder="true" applyNumberFormat="true">
      <alignment wrapText="true" horizontal="right" vertical="center"/>
    </xf>
    <xf numFmtId="4" fontId="52" fillId="0" borderId="15" xfId="0" applyFont="true" applyBorder="true" applyNumberFormat="true">
      <alignment wrapText="true" horizontal="right" vertical="center"/>
    </xf>
    <xf numFmtId="4" fontId="53" fillId="0" borderId="15" xfId="0" applyFont="true" applyBorder="true" applyNumberFormat="true">
      <alignment wrapText="true" horizontal="right" vertical="center"/>
    </xf>
    <xf numFmtId="4" fontId="54" fillId="0" borderId="15" xfId="0" applyFont="true" applyBorder="true" applyNumberFormat="true">
      <alignment wrapText="true" horizontal="right" vertical="center"/>
    </xf>
    <xf numFmtId="4" fontId="55" fillId="0" borderId="15" xfId="0" applyFont="true" applyBorder="true" applyNumberFormat="true">
      <alignment wrapText="true" horizontal="right" vertical="center"/>
    </xf>
    <xf numFmtId="4" fontId="56" fillId="0" borderId="15" xfId="0" applyFont="true" applyBorder="true" applyNumberFormat="true">
      <alignment wrapText="true" horizontal="right" vertical="center"/>
    </xf>
    <xf numFmtId="4" fontId="57" fillId="0" borderId="15" xfId="0" applyFont="true" applyBorder="true" applyNumberFormat="true">
      <alignment wrapText="true" horizontal="right" vertical="center"/>
    </xf>
    <xf numFmtId="4" fontId="58" fillId="0" borderId="15" xfId="0" applyFont="true" applyBorder="true" applyNumberFormat="true">
      <alignment wrapText="true" horizontal="right" vertical="center"/>
    </xf>
    <xf numFmtId="4" fontId="59" fillId="0" borderId="15" xfId="0" applyFont="true" applyBorder="true" applyNumberFormat="true">
      <alignment wrapText="true" horizontal="right" vertical="center"/>
    </xf>
    <xf numFmtId="4" fontId="60" fillId="0" borderId="15" xfId="0" applyFont="true" applyBorder="true" applyNumberFormat="true">
      <alignment wrapText="true" horizontal="right" vertical="center"/>
    </xf>
    <xf numFmtId="4" fontId="61" fillId="0" borderId="15" xfId="0" applyFont="true" applyBorder="true" applyNumberFormat="true">
      <alignment wrapText="true" horizontal="right" vertical="center"/>
    </xf>
    <xf numFmtId="4" fontId="62" fillId="0" borderId="15" xfId="0" applyFont="true" applyBorder="true" applyNumberFormat="true">
      <alignment wrapText="true" horizontal="right" vertical="center"/>
    </xf>
    <xf numFmtId="4" fontId="63" fillId="0" borderId="15" xfId="0" applyFont="true" applyBorder="true" applyNumberFormat="true">
      <alignment wrapText="true" horizontal="right" vertical="center"/>
    </xf>
    <xf numFmtId="4" fontId="64" fillId="0" borderId="15" xfId="0" applyFont="true" applyBorder="true" applyNumberFormat="true">
      <alignment wrapText="true" horizontal="right" vertical="center"/>
    </xf>
    <xf numFmtId="4" fontId="65" fillId="0" borderId="15" xfId="0" applyFont="true" applyBorder="true" applyNumberFormat="true">
      <alignment wrapText="true" horizontal="right" vertical="center"/>
    </xf>
    <xf numFmtId="4" fontId="66" fillId="0" borderId="15" xfId="0" applyFont="true" applyBorder="true" applyNumberFormat="true">
      <alignment wrapText="true" horizontal="right" vertical="center"/>
    </xf>
    <xf numFmtId="4" fontId="67" fillId="0" borderId="15" xfId="0" applyFont="true" applyBorder="true" applyNumberFormat="true">
      <alignment wrapText="true" horizontal="right" vertical="center"/>
    </xf>
    <xf numFmtId="4" fontId="68" fillId="0" borderId="15" xfId="0" applyFont="true" applyBorder="true" applyNumberFormat="true">
      <alignment wrapText="true" horizontal="right" vertical="center"/>
    </xf>
    <xf numFmtId="4" fontId="69" fillId="0" borderId="15" xfId="0" applyFont="true" applyBorder="true" applyNumberFormat="true">
      <alignment wrapText="true" horizontal="right" vertical="center"/>
    </xf>
    <xf numFmtId="4" fontId="70" fillId="0" borderId="15" xfId="0" applyFont="true" applyBorder="true" applyNumberFormat="true">
      <alignment wrapText="true"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sheetPr>
    <pageSetUpPr fitToPage="true"/>
  </sheetPr>
  <dimension ref="A2:Q79"/>
  <sheetViews>
    <sheetView workbookViewId="0" tabSelected="true" showGridLines="false"/>
  </sheetViews>
  <sheetFormatPr defaultRowHeight="12.75" baseColWidth="14" customHeight="true"/>
  <cols>
    <col min="1" max="1" width="23.4375" customWidth="true"/>
    <col min="2" max="2" width="13.671875" customWidth="true"/>
    <col min="3" max="3" width="31.25" customWidth="true"/>
    <col min="4" max="4" width="16.40625" customWidth="true"/>
    <col min="5" max="5" width="7.8125" customWidth="true"/>
    <col min="6" max="6" width="18.359375" customWidth="true"/>
    <col min="7" max="7" width="9.765625" customWidth="true"/>
    <col min="8" max="8" width="9.765625" customWidth="true"/>
    <col min="9" max="9" width="13.671875" customWidth="true"/>
    <col min="10" max="10" width="7.03125" customWidth="true"/>
    <col min="11" max="11" width="13.671875" customWidth="true"/>
    <col min="12" max="12" width="18.359375" customWidth="true"/>
    <col min="13" max="13" width="18.359375" customWidth="true"/>
    <col min="14" max="14" width="18.359375" customWidth="true"/>
    <col min="15" max="15" width="23.4375" customWidth="true"/>
    <col min="16" max="16" width="9.765625" customWidth="true"/>
  </cols>
  <sheetData>
    <row r="2" ht="20.4" customHeight="true">
      <c r="A2" s="5" t="s">
        <v>0</v>
      </c>
    </row>
    <row r="3">
      <c r="A3" s="9" t="s">
        <v>1</v>
      </c>
      <c r="O3" s="7" t="s">
        <v>7</v>
      </c>
    </row>
    <row r="4">
      <c r="A4" s="9" t="s">
        <v>2</v>
      </c>
      <c r="O4" s="9" t="s">
        <v>7</v>
      </c>
    </row>
    <row r="5">
      <c r="A5" s="9" t="s">
        <v>3</v>
      </c>
      <c r="O5" s="9" t="s">
        <v>7</v>
      </c>
    </row>
    <row r="6">
      <c r="A6" s="9" t="s">
        <v>4</v>
      </c>
      <c r="O6" s="9" t="s">
        <v>5</v>
      </c>
    </row>
    <row r="7">
      <c r="A7" s="9" t="s">
        <v>5</v>
      </c>
    </row>
    <row r="8">
      <c r="A8" s="9" t="s">
        <v>6</v>
      </c>
    </row>
    <row r="10">
      <c r="A10" s="3" t="s">
        <v>7</v>
      </c>
      <c r="B10" s="3" t="s">
        <v>7</v>
      </c>
      <c r="C10" s="3" t="s">
        <v>7</v>
      </c>
      <c r="D10" s="3" t="s">
        <v>7</v>
      </c>
      <c r="E10" s="3" t="s">
        <v>7</v>
      </c>
      <c r="F10" s="3" t="s">
        <v>7</v>
      </c>
      <c r="G10" s="3" t="s">
        <v>7</v>
      </c>
      <c r="H10" s="3" t="s">
        <v>7</v>
      </c>
      <c r="I10" s="3" t="s">
        <v>7</v>
      </c>
      <c r="J10" s="3" t="s">
        <v>7</v>
      </c>
      <c r="K10" s="3" t="s">
        <v>7</v>
      </c>
      <c r="L10" s="3" t="s">
        <v>7</v>
      </c>
      <c r="M10" s="3" t="s">
        <v>7</v>
      </c>
      <c r="N10" s="3" t="s">
        <v>7</v>
      </c>
      <c r="O10" s="3" t="s">
        <v>7</v>
      </c>
      <c r="P10" s="3" t="s">
        <v>7</v>
      </c>
    </row>
    <row r="11">
      <c r="A11" s="6" t="s">
        <v>8</v>
      </c>
    </row>
    <row r="13">
      <c r="A13" s="7" t="s">
        <v>9</v>
      </c>
      <c r="N13" s="7" t="s">
        <v>135</v>
      </c>
      <c r="P13" s="12" t="s">
        <v>136</v>
      </c>
    </row>
    <row r="14">
      <c r="N14" s="7" t="s">
        <v>137</v>
      </c>
      <c r="P14" s="12" t="s">
        <v>138</v>
      </c>
    </row>
    <row r="17">
      <c r="N17" s="12" t="s">
        <v>10</v>
      </c>
    </row>
    <row r="18" ht="42.0" customHeight="true">
      <c r="A18" s="16" t="s">
        <v>11</v>
      </c>
      <c r="B18" s="16" t="s">
        <v>12</v>
      </c>
      <c r="C18" s="16" t="s">
        <v>13</v>
      </c>
      <c r="D18" s="26" t="s">
        <v>14</v>
      </c>
      <c r="E18" s="26" t="s">
        <v>15</v>
      </c>
      <c r="F18" s="25" t="s">
        <v>16</v>
      </c>
      <c r="G18" s="26" t="s">
        <v>17</v>
      </c>
      <c r="H18" s="26" t="s">
        <v>18</v>
      </c>
      <c r="I18" s="25" t="s">
        <v>19</v>
      </c>
      <c r="J18" s="25" t="s">
        <v>20</v>
      </c>
      <c r="K18" s="25" t="s">
        <v>21</v>
      </c>
      <c r="L18" s="25" t="s">
        <v>22</v>
      </c>
      <c r="M18" s="25" t="s">
        <v>23</v>
      </c>
      <c r="N18" s="25" t="s">
        <v>24</v>
      </c>
      <c r="O18" s="16" t="s">
        <v>25</v>
      </c>
      <c r="P18" s="26" t="s">
        <v>26</v>
      </c>
    </row>
    <row r="19">
      <c r="A19" s="43" t="s">
        <v>27</v>
      </c>
      <c r="B19" s="42" t="s">
        <v>28</v>
      </c>
      <c r="C19" s="42" t="s">
        <v>29</v>
      </c>
      <c r="D19" s="33" t="s">
        <v>30</v>
      </c>
      <c r="E19" s="33" t="n">
        <v>294.0</v>
      </c>
      <c r="F19" s="32" t="n">
        <v>163266.38</v>
      </c>
      <c r="G19" s="34" t="s">
        <v>7</v>
      </c>
      <c r="H19" s="34" t="n">
        <v>5.0</v>
      </c>
      <c r="I19" s="32" t="n">
        <f>ROUND(F19-((F19*J19)/100),2)</f>
      </c>
      <c r="J19" s="32" t="n">
        <v>72.0</v>
      </c>
      <c r="K19" s="32" t="n">
        <f>ROUND((H19 * I19),2)</f>
      </c>
      <c r="L19" s="32" t="n">
        <v>8937.2</v>
      </c>
      <c r="M19" s="32" t="n">
        <v>56686.58</v>
      </c>
      <c r="N19" s="32" t="n">
        <v>8937.2</v>
      </c>
      <c r="O19" s="27" t="s">
        <v>31</v>
      </c>
      <c r="P19" s="33" t="s">
        <v>7</v>
      </c>
    </row>
    <row r="20">
      <c r="A20" s="27" t="s">
        <v>32</v>
      </c>
      <c r="B20" s="27" t="s">
        <v>28</v>
      </c>
      <c r="C20" s="42" t="s">
        <v>33</v>
      </c>
      <c r="D20" s="33" t="n">
        <v>36.0</v>
      </c>
      <c r="E20" s="33" t="s">
        <v>34</v>
      </c>
      <c r="F20" s="46" t="n">
        <v>26890.05</v>
      </c>
      <c r="G20" s="34" t="s">
        <v>7</v>
      </c>
      <c r="H20" s="34" t="n">
        <v>5.0</v>
      </c>
      <c r="I20" s="32" t="n">
        <f>ROUND(F20-((F20*J20)/100),2)</f>
      </c>
      <c r="J20" s="32" t="n">
        <v>65.0</v>
      </c>
      <c r="K20" s="32" t="n">
        <f>ROUND((H20 * I20),2)</f>
      </c>
      <c r="L20" s="32" t="n">
        <v>0.0</v>
      </c>
      <c r="M20" s="32" t="n">
        <v>0.0</v>
      </c>
      <c r="N20" s="32" t="n">
        <v>0.0</v>
      </c>
      <c r="O20" s="27" t="s">
        <v>7</v>
      </c>
      <c r="P20" s="33" t="s">
        <v>7</v>
      </c>
    </row>
    <row r="21">
      <c r="A21" s="27" t="s">
        <v>35</v>
      </c>
      <c r="B21" s="27" t="s">
        <v>28</v>
      </c>
      <c r="C21" s="42" t="s">
        <v>36</v>
      </c>
      <c r="D21" s="33" t="s">
        <v>30</v>
      </c>
      <c r="E21" s="33" t="n">
        <v>28.0</v>
      </c>
      <c r="F21" s="47" t="n">
        <v>0.0</v>
      </c>
      <c r="G21" s="34" t="s">
        <v>7</v>
      </c>
      <c r="H21" s="34" t="n">
        <v>5.0</v>
      </c>
      <c r="I21" s="32" t="n">
        <f>ROUND(F21-((F21*J21)/100),2)</f>
      </c>
      <c r="J21" s="32" t="n">
        <v>72.0</v>
      </c>
      <c r="K21" s="32" t="n">
        <f>ROUND((H21 * I21),2)</f>
      </c>
      <c r="L21" s="32" t="n">
        <v>0.0</v>
      </c>
      <c r="M21" s="32" t="n">
        <v>0.0</v>
      </c>
      <c r="N21" s="32" t="n">
        <v>0.0</v>
      </c>
      <c r="O21" s="27" t="s">
        <v>7</v>
      </c>
      <c r="P21" s="33" t="s">
        <v>7</v>
      </c>
    </row>
    <row r="22">
      <c r="A22" s="27" t="s">
        <v>37</v>
      </c>
      <c r="B22" s="27" t="s">
        <v>28</v>
      </c>
      <c r="C22" s="42" t="s">
        <v>38</v>
      </c>
      <c r="D22" s="33" t="s">
        <v>30</v>
      </c>
      <c r="E22" s="33" t="n">
        <v>28.0</v>
      </c>
      <c r="F22" s="48" t="n">
        <v>0.0</v>
      </c>
      <c r="G22" s="34" t="s">
        <v>7</v>
      </c>
      <c r="H22" s="34" t="n">
        <v>5.0</v>
      </c>
      <c r="I22" s="32" t="n">
        <f>ROUND(F22-((F22*J22)/100),2)</f>
      </c>
      <c r="J22" s="32" t="n">
        <v>72.0</v>
      </c>
      <c r="K22" s="32" t="n">
        <f>ROUND((H22 * I22),2)</f>
      </c>
      <c r="L22" s="32" t="n">
        <v>0.0</v>
      </c>
      <c r="M22" s="32" t="n">
        <v>0.0</v>
      </c>
      <c r="N22" s="32" t="n">
        <v>0.0</v>
      </c>
      <c r="O22" s="27" t="s">
        <v>7</v>
      </c>
      <c r="P22" s="33" t="s">
        <v>7</v>
      </c>
    </row>
    <row r="23">
      <c r="A23" s="27" t="s">
        <v>39</v>
      </c>
      <c r="B23" s="27" t="s">
        <v>28</v>
      </c>
      <c r="C23" s="42" t="s">
        <v>40</v>
      </c>
      <c r="D23" s="33" t="s">
        <v>30</v>
      </c>
      <c r="E23" s="33" t="n">
        <v>28.0</v>
      </c>
      <c r="F23" s="49" t="n">
        <v>0.0</v>
      </c>
      <c r="G23" s="34" t="s">
        <v>7</v>
      </c>
      <c r="H23" s="34" t="n">
        <v>5.0</v>
      </c>
      <c r="I23" s="32" t="n">
        <f>ROUND(F23-((F23*J23)/100),2)</f>
      </c>
      <c r="J23" s="32" t="n">
        <v>72.0</v>
      </c>
      <c r="K23" s="32" t="n">
        <f>ROUND((H23 * I23),2)</f>
      </c>
      <c r="L23" s="32" t="n">
        <v>0.0</v>
      </c>
      <c r="M23" s="32" t="n">
        <v>0.0</v>
      </c>
      <c r="N23" s="32" t="n">
        <v>0.0</v>
      </c>
      <c r="O23" s="27" t="s">
        <v>7</v>
      </c>
      <c r="P23" s="33" t="s">
        <v>7</v>
      </c>
    </row>
    <row r="24">
      <c r="A24" s="27" t="s">
        <v>41</v>
      </c>
      <c r="B24" s="27" t="s">
        <v>42</v>
      </c>
      <c r="C24" s="42" t="s">
        <v>43</v>
      </c>
      <c r="D24" s="33" t="s">
        <v>30</v>
      </c>
      <c r="E24" s="33" t="n">
        <v>3.0</v>
      </c>
      <c r="F24" s="50" t="n">
        <v>0.0</v>
      </c>
      <c r="G24" s="34" t="s">
        <v>7</v>
      </c>
      <c r="H24" s="34" t="n">
        <v>5.0</v>
      </c>
      <c r="I24" s="32" t="n">
        <f>ROUND(F24-((F24*J24)/100),2)</f>
      </c>
      <c r="J24" s="32" t="n">
        <v>72.0</v>
      </c>
      <c r="K24" s="32" t="n">
        <f>ROUND((H24 * I24),2)</f>
      </c>
      <c r="L24" s="32" t="n">
        <v>0.0</v>
      </c>
      <c r="M24" s="32" t="n">
        <v>0.0</v>
      </c>
      <c r="N24" s="32" t="n">
        <v>0.0</v>
      </c>
      <c r="O24" s="27" t="s">
        <v>7</v>
      </c>
      <c r="P24" s="33" t="s">
        <v>7</v>
      </c>
    </row>
    <row r="25">
      <c r="A25" s="27" t="s">
        <v>44</v>
      </c>
      <c r="B25" s="27" t="s">
        <v>28</v>
      </c>
      <c r="C25" s="42" t="s">
        <v>45</v>
      </c>
      <c r="D25" s="33" t="s">
        <v>30</v>
      </c>
      <c r="E25" s="33" t="n">
        <v>294.0</v>
      </c>
      <c r="F25" s="51" t="n">
        <v>0.0</v>
      </c>
      <c r="G25" s="34" t="s">
        <v>7</v>
      </c>
      <c r="H25" s="34" t="n">
        <v>5.0</v>
      </c>
      <c r="I25" s="32" t="n">
        <f>ROUND(F25-((F25*J25)/100),2)</f>
      </c>
      <c r="J25" s="32" t="n">
        <v>72.0</v>
      </c>
      <c r="K25" s="32" t="n">
        <f>ROUND((H25 * I25),2)</f>
      </c>
      <c r="L25" s="32" t="n">
        <v>0.0</v>
      </c>
      <c r="M25" s="32" t="n">
        <v>0.0</v>
      </c>
      <c r="N25" s="32" t="n">
        <v>0.0</v>
      </c>
      <c r="O25" s="27" t="s">
        <v>7</v>
      </c>
      <c r="P25" s="33" t="s">
        <v>7</v>
      </c>
    </row>
    <row r="26">
      <c r="A26" s="27" t="s">
        <v>46</v>
      </c>
      <c r="B26" s="27" t="s">
        <v>28</v>
      </c>
      <c r="C26" s="42" t="s">
        <v>47</v>
      </c>
      <c r="D26" s="33" t="s">
        <v>30</v>
      </c>
      <c r="E26" s="33" t="n">
        <v>294.0</v>
      </c>
      <c r="F26" s="52" t="n">
        <v>0.0</v>
      </c>
      <c r="G26" s="34" t="s">
        <v>7</v>
      </c>
      <c r="H26" s="34" t="n">
        <v>5.0</v>
      </c>
      <c r="I26" s="32" t="n">
        <f>ROUND(F26-((F26*J26)/100),2)</f>
      </c>
      <c r="J26" s="32" t="n">
        <v>72.0</v>
      </c>
      <c r="K26" s="32" t="n">
        <f>ROUND((H26 * I26),2)</f>
      </c>
      <c r="L26" s="32" t="n">
        <v>0.0</v>
      </c>
      <c r="M26" s="32" t="n">
        <v>0.0</v>
      </c>
      <c r="N26" s="32" t="n">
        <v>0.0</v>
      </c>
      <c r="O26" s="27" t="s">
        <v>7</v>
      </c>
      <c r="P26" s="33" t="s">
        <v>7</v>
      </c>
    </row>
    <row r="27">
      <c r="A27" s="27" t="s">
        <v>48</v>
      </c>
      <c r="B27" s="27" t="s">
        <v>28</v>
      </c>
      <c r="C27" s="42" t="s">
        <v>49</v>
      </c>
      <c r="D27" s="33" t="s">
        <v>30</v>
      </c>
      <c r="E27" s="33" t="n">
        <v>28.0</v>
      </c>
      <c r="F27" s="53" t="n">
        <v>0.0</v>
      </c>
      <c r="G27" s="34" t="s">
        <v>7</v>
      </c>
      <c r="H27" s="34" t="n">
        <v>5.0</v>
      </c>
      <c r="I27" s="32" t="n">
        <f>ROUND(F27-((F27*J27)/100),2)</f>
      </c>
      <c r="J27" s="32" t="n">
        <v>72.0</v>
      </c>
      <c r="K27" s="32" t="n">
        <f>ROUND((H27 * I27),2)</f>
      </c>
      <c r="L27" s="32" t="n">
        <v>0.0</v>
      </c>
      <c r="M27" s="32" t="n">
        <v>0.0</v>
      </c>
      <c r="N27" s="32" t="n">
        <v>0.0</v>
      </c>
      <c r="O27" s="27" t="s">
        <v>7</v>
      </c>
      <c r="P27" s="33" t="s">
        <v>7</v>
      </c>
    </row>
    <row r="28">
      <c r="A28" s="27" t="s">
        <v>50</v>
      </c>
      <c r="B28" s="27" t="s">
        <v>28</v>
      </c>
      <c r="C28" s="42" t="s">
        <v>51</v>
      </c>
      <c r="D28" s="33" t="n">
        <v>36.0</v>
      </c>
      <c r="E28" s="33" t="s">
        <v>34</v>
      </c>
      <c r="F28" s="54" t="n">
        <v>0.0</v>
      </c>
      <c r="G28" s="34" t="s">
        <v>7</v>
      </c>
      <c r="H28" s="34" t="n">
        <v>5.0</v>
      </c>
      <c r="I28" s="32" t="n">
        <f>ROUND(F28-((F28*J28)/100),2)</f>
      </c>
      <c r="J28" s="32" t="n">
        <v>72.0</v>
      </c>
      <c r="K28" s="32" t="n">
        <f>ROUND((H28 * I28),2)</f>
      </c>
      <c r="L28" s="32" t="n">
        <v>0.0</v>
      </c>
      <c r="M28" s="32" t="n">
        <v>0.0</v>
      </c>
      <c r="N28" s="32" t="n">
        <v>0.0</v>
      </c>
      <c r="O28" s="27" t="s">
        <v>7</v>
      </c>
      <c r="P28" s="33" t="s">
        <v>7</v>
      </c>
    </row>
    <row r="29">
      <c r="A29" s="27" t="s">
        <v>52</v>
      </c>
      <c r="B29" s="27" t="s">
        <v>28</v>
      </c>
      <c r="C29" s="42" t="s">
        <v>53</v>
      </c>
      <c r="D29" s="33" t="s">
        <v>30</v>
      </c>
      <c r="E29" s="33" t="n">
        <v>3.0</v>
      </c>
      <c r="F29" s="55" t="n">
        <v>0.0</v>
      </c>
      <c r="G29" s="34" t="s">
        <v>7</v>
      </c>
      <c r="H29" s="34" t="n">
        <v>5.0</v>
      </c>
      <c r="I29" s="32" t="n">
        <f>ROUND(F29-((F29*J29)/100),2)</f>
      </c>
      <c r="J29" s="32" t="n">
        <v>72.0</v>
      </c>
      <c r="K29" s="32" t="n">
        <f>ROUND((H29 * I29),2)</f>
      </c>
      <c r="L29" s="32" t="n">
        <v>0.0</v>
      </c>
      <c r="M29" s="32" t="n">
        <v>0.0</v>
      </c>
      <c r="N29" s="32" t="n">
        <v>0.0</v>
      </c>
      <c r="O29" s="27" t="s">
        <v>31</v>
      </c>
      <c r="P29" s="33" t="s">
        <v>7</v>
      </c>
    </row>
    <row r="30">
      <c r="A30" s="27" t="s">
        <v>54</v>
      </c>
      <c r="B30" s="27" t="s">
        <v>28</v>
      </c>
      <c r="C30" s="42" t="s">
        <v>55</v>
      </c>
      <c r="D30" s="33" t="n">
        <v>36.0</v>
      </c>
      <c r="E30" s="33" t="s">
        <v>34</v>
      </c>
      <c r="F30" s="56" t="n">
        <v>20074.11</v>
      </c>
      <c r="G30" s="34" t="s">
        <v>7</v>
      </c>
      <c r="H30" s="34" t="n">
        <v>5.0</v>
      </c>
      <c r="I30" s="32" t="n">
        <f>ROUND(F30-((F30*J30)/100),2)</f>
      </c>
      <c r="J30" s="32" t="n">
        <v>72.0</v>
      </c>
      <c r="K30" s="32" t="n">
        <f>ROUND((H30 * I30),2)</f>
      </c>
      <c r="L30" s="32" t="n">
        <v>0.0</v>
      </c>
      <c r="M30" s="32" t="n">
        <v>0.0</v>
      </c>
      <c r="N30" s="32" t="n">
        <v>0.0</v>
      </c>
      <c r="O30" s="27" t="s">
        <v>7</v>
      </c>
      <c r="P30" s="33" t="s">
        <v>7</v>
      </c>
    </row>
    <row r="31">
      <c r="A31" s="27" t="s">
        <v>56</v>
      </c>
      <c r="B31" s="27" t="s">
        <v>42</v>
      </c>
      <c r="C31" s="42" t="s">
        <v>57</v>
      </c>
      <c r="D31" s="33" t="s">
        <v>30</v>
      </c>
      <c r="E31" s="33" t="n">
        <v>6.0</v>
      </c>
      <c r="F31" s="57" t="n">
        <v>0.0</v>
      </c>
      <c r="G31" s="34" t="s">
        <v>7</v>
      </c>
      <c r="H31" s="34" t="n">
        <v>5.0</v>
      </c>
      <c r="I31" s="32" t="n">
        <f>ROUND(F31-((F31*J31)/100),2)</f>
      </c>
      <c r="J31" s="32" t="n">
        <v>72.0</v>
      </c>
      <c r="K31" s="32" t="n">
        <f>ROUND((H31 * I31),2)</f>
      </c>
      <c r="L31" s="32" t="n">
        <v>0.0</v>
      </c>
      <c r="M31" s="32" t="n">
        <v>0.0</v>
      </c>
      <c r="N31" s="32" t="n">
        <v>0.0</v>
      </c>
      <c r="O31" s="27" t="s">
        <v>7</v>
      </c>
      <c r="P31" s="33" t="s">
        <v>7</v>
      </c>
    </row>
    <row r="32">
      <c r="A32" s="27" t="s">
        <v>58</v>
      </c>
      <c r="B32" s="27" t="s">
        <v>28</v>
      </c>
      <c r="C32" s="42" t="s">
        <v>59</v>
      </c>
      <c r="D32" s="33" t="n">
        <v>36.0</v>
      </c>
      <c r="E32" s="33" t="s">
        <v>34</v>
      </c>
      <c r="F32" s="58" t="n">
        <v>0.0</v>
      </c>
      <c r="G32" s="34" t="s">
        <v>7</v>
      </c>
      <c r="H32" s="34" t="n">
        <v>5.0</v>
      </c>
      <c r="I32" s="32" t="n">
        <f>ROUND(F32-((F32*J32)/100),2)</f>
      </c>
      <c r="J32" s="32" t="n">
        <v>72.0</v>
      </c>
      <c r="K32" s="32" t="n">
        <f>ROUND((H32 * I32),2)</f>
      </c>
      <c r="L32" s="32" t="n">
        <v>0.0</v>
      </c>
      <c r="M32" s="32" t="n">
        <v>0.0</v>
      </c>
      <c r="N32" s="32" t="n">
        <v>0.0</v>
      </c>
      <c r="O32" s="27" t="s">
        <v>7</v>
      </c>
      <c r="P32" s="33" t="s">
        <v>7</v>
      </c>
    </row>
    <row r="33">
      <c r="A33" s="27" t="s">
        <v>60</v>
      </c>
      <c r="B33" s="27" t="s">
        <v>42</v>
      </c>
      <c r="C33" s="42" t="s">
        <v>61</v>
      </c>
      <c r="D33" s="33" t="s">
        <v>30</v>
      </c>
      <c r="E33" s="33" t="n">
        <v>6.0</v>
      </c>
      <c r="F33" s="59" t="n">
        <v>0.0</v>
      </c>
      <c r="G33" s="34" t="s">
        <v>7</v>
      </c>
      <c r="H33" s="34" t="n">
        <v>5.0</v>
      </c>
      <c r="I33" s="32" t="n">
        <f>ROUND(F33-((F33*J33)/100),2)</f>
      </c>
      <c r="J33" s="32" t="n">
        <v>72.0</v>
      </c>
      <c r="K33" s="32" t="n">
        <f>ROUND((H33 * I33),2)</f>
      </c>
      <c r="L33" s="32" t="n">
        <v>0.0</v>
      </c>
      <c r="M33" s="32" t="n">
        <v>0.0</v>
      </c>
      <c r="N33" s="32" t="n">
        <v>0.0</v>
      </c>
      <c r="O33" s="27" t="s">
        <v>31</v>
      </c>
      <c r="P33" s="33" t="s">
        <v>7</v>
      </c>
    </row>
    <row r="34">
      <c r="A34" s="27" t="s">
        <v>62</v>
      </c>
      <c r="B34" s="27" t="s">
        <v>28</v>
      </c>
      <c r="C34" s="42" t="s">
        <v>63</v>
      </c>
      <c r="D34" s="33" t="n">
        <v>36.0</v>
      </c>
      <c r="E34" s="33" t="s">
        <v>34</v>
      </c>
      <c r="F34" s="60" t="n">
        <v>0.0</v>
      </c>
      <c r="G34" s="34" t="s">
        <v>7</v>
      </c>
      <c r="H34" s="34" t="n">
        <v>5.0</v>
      </c>
      <c r="I34" s="32" t="n">
        <f>ROUND(F34-((F34*J34)/100),2)</f>
      </c>
      <c r="J34" s="32" t="n">
        <v>72.0</v>
      </c>
      <c r="K34" s="32" t="n">
        <f>ROUND((H34 * I34),2)</f>
      </c>
      <c r="L34" s="32" t="n">
        <v>0.0</v>
      </c>
      <c r="M34" s="32" t="n">
        <v>0.0</v>
      </c>
      <c r="N34" s="32" t="n">
        <v>0.0</v>
      </c>
      <c r="O34" s="27" t="s">
        <v>7</v>
      </c>
      <c r="P34" s="33" t="s">
        <v>7</v>
      </c>
    </row>
    <row r="35">
      <c r="A35" s="27" t="s">
        <v>64</v>
      </c>
      <c r="B35" s="27" t="s">
        <v>42</v>
      </c>
      <c r="C35" s="42" t="s">
        <v>65</v>
      </c>
      <c r="D35" s="33" t="s">
        <v>30</v>
      </c>
      <c r="E35" s="33" t="n">
        <v>28.0</v>
      </c>
      <c r="F35" s="61" t="n">
        <v>0.0</v>
      </c>
      <c r="G35" s="34" t="s">
        <v>7</v>
      </c>
      <c r="H35" s="34" t="n">
        <v>5.0</v>
      </c>
      <c r="I35" s="32" t="n">
        <f>ROUND(F35-((F35*J35)/100),2)</f>
      </c>
      <c r="J35" s="32" t="n">
        <v>72.0</v>
      </c>
      <c r="K35" s="32" t="n">
        <f>ROUND((H35 * I35),2)</f>
      </c>
      <c r="L35" s="32" t="n">
        <v>0.0</v>
      </c>
      <c r="M35" s="32" t="n">
        <v>0.0</v>
      </c>
      <c r="N35" s="32" t="n">
        <v>0.0</v>
      </c>
      <c r="O35" s="27" t="s">
        <v>7</v>
      </c>
      <c r="P35" s="33" t="s">
        <v>7</v>
      </c>
    </row>
    <row r="36">
      <c r="A36" s="43" t="s">
        <v>66</v>
      </c>
      <c r="B36" s="42" t="s">
        <v>28</v>
      </c>
      <c r="C36" s="42" t="s">
        <v>67</v>
      </c>
      <c r="D36" s="33" t="s">
        <v>30</v>
      </c>
      <c r="E36" s="33" t="n">
        <v>233.0</v>
      </c>
      <c r="F36" s="32" t="n">
        <v>1052350.35</v>
      </c>
      <c r="G36" s="34" t="s">
        <v>7</v>
      </c>
      <c r="H36" s="34" t="n">
        <v>2.0</v>
      </c>
      <c r="I36" s="32" t="n">
        <f>ROUND(F36-((F36*J36)/100),2)</f>
      </c>
      <c r="J36" s="32" t="n">
        <v>72.0</v>
      </c>
      <c r="K36" s="32" t="n">
        <f>ROUND((H36 * I36),2)</f>
      </c>
      <c r="L36" s="32" t="n">
        <v>32476.72</v>
      </c>
      <c r="M36" s="32" t="n">
        <v>84073.57</v>
      </c>
      <c r="N36" s="32" t="n">
        <v>32476.72</v>
      </c>
      <c r="O36" s="27" t="s">
        <v>31</v>
      </c>
      <c r="P36" s="33" t="s">
        <v>7</v>
      </c>
    </row>
    <row r="37">
      <c r="A37" s="27" t="s">
        <v>68</v>
      </c>
      <c r="B37" s="27" t="s">
        <v>28</v>
      </c>
      <c r="C37" s="42" t="s">
        <v>69</v>
      </c>
      <c r="D37" s="33" t="n">
        <v>12.0</v>
      </c>
      <c r="E37" s="33" t="s">
        <v>34</v>
      </c>
      <c r="F37" s="62" t="n">
        <v>104225.0</v>
      </c>
      <c r="G37" s="34" t="s">
        <v>7</v>
      </c>
      <c r="H37" s="34" t="n">
        <v>2.0</v>
      </c>
      <c r="I37" s="32" t="n">
        <f>ROUND(F37-((F37*J37)/100),2)</f>
      </c>
      <c r="J37" s="32" t="n">
        <v>65.0</v>
      </c>
      <c r="K37" s="32" t="n">
        <f>ROUND((H37 * I37),2)</f>
      </c>
      <c r="L37" s="32" t="n">
        <v>0.0</v>
      </c>
      <c r="M37" s="32" t="n">
        <v>0.0</v>
      </c>
      <c r="N37" s="32" t="n">
        <v>0.0</v>
      </c>
      <c r="O37" s="27" t="s">
        <v>7</v>
      </c>
      <c r="P37" s="33" t="s">
        <v>7</v>
      </c>
    </row>
    <row r="38">
      <c r="A38" s="27" t="s">
        <v>70</v>
      </c>
      <c r="B38" s="27" t="s">
        <v>28</v>
      </c>
      <c r="C38" s="42" t="s">
        <v>71</v>
      </c>
      <c r="D38" s="33" t="s">
        <v>30</v>
      </c>
      <c r="E38" s="33" t="n">
        <v>14.0</v>
      </c>
      <c r="F38" s="63" t="n">
        <v>0.0</v>
      </c>
      <c r="G38" s="34" t="s">
        <v>7</v>
      </c>
      <c r="H38" s="34" t="n">
        <v>2.0</v>
      </c>
      <c r="I38" s="32" t="n">
        <f>ROUND(F38-((F38*J38)/100),2)</f>
      </c>
      <c r="J38" s="32" t="n">
        <v>72.0</v>
      </c>
      <c r="K38" s="32" t="n">
        <f>ROUND((H38 * I38),2)</f>
      </c>
      <c r="L38" s="32" t="n">
        <v>0.0</v>
      </c>
      <c r="M38" s="32" t="n">
        <v>0.0</v>
      </c>
      <c r="N38" s="32" t="n">
        <v>0.0</v>
      </c>
      <c r="O38" s="27" t="s">
        <v>7</v>
      </c>
      <c r="P38" s="33" t="s">
        <v>7</v>
      </c>
    </row>
    <row r="39">
      <c r="A39" s="27" t="s">
        <v>72</v>
      </c>
      <c r="B39" s="27" t="s">
        <v>28</v>
      </c>
      <c r="C39" s="42" t="s">
        <v>73</v>
      </c>
      <c r="D39" s="33" t="s">
        <v>30</v>
      </c>
      <c r="E39" s="33" t="n">
        <v>14.0</v>
      </c>
      <c r="F39" s="64" t="n">
        <v>304147.5</v>
      </c>
      <c r="G39" s="34" t="s">
        <v>7</v>
      </c>
      <c r="H39" s="34" t="n">
        <v>2.0</v>
      </c>
      <c r="I39" s="32" t="n">
        <f>ROUND(F39-((F39*J39)/100),2)</f>
      </c>
      <c r="J39" s="32" t="n">
        <v>72.0</v>
      </c>
      <c r="K39" s="32" t="n">
        <f>ROUND((H39 * I39),2)</f>
      </c>
      <c r="L39" s="32" t="n">
        <v>0.0</v>
      </c>
      <c r="M39" s="32" t="n">
        <v>0.0</v>
      </c>
      <c r="N39" s="32" t="n">
        <v>0.0</v>
      </c>
      <c r="O39" s="27" t="s">
        <v>7</v>
      </c>
      <c r="P39" s="33" t="s">
        <v>7</v>
      </c>
    </row>
    <row r="40">
      <c r="A40" s="27" t="s">
        <v>74</v>
      </c>
      <c r="B40" s="27" t="s">
        <v>28</v>
      </c>
      <c r="C40" s="42" t="s">
        <v>75</v>
      </c>
      <c r="D40" s="33" t="s">
        <v>30</v>
      </c>
      <c r="E40" s="33" t="n">
        <v>14.0</v>
      </c>
      <c r="F40" s="65" t="n">
        <v>0.0</v>
      </c>
      <c r="G40" s="34" t="s">
        <v>7</v>
      </c>
      <c r="H40" s="34" t="n">
        <v>4.0</v>
      </c>
      <c r="I40" s="32" t="n">
        <f>ROUND(F40-((F40*J40)/100),2)</f>
      </c>
      <c r="J40" s="32" t="n">
        <v>72.0</v>
      </c>
      <c r="K40" s="32" t="n">
        <f>ROUND((H40 * I40),2)</f>
      </c>
      <c r="L40" s="32" t="n">
        <v>0.0</v>
      </c>
      <c r="M40" s="32" t="n">
        <v>0.0</v>
      </c>
      <c r="N40" s="32" t="n">
        <v>0.0</v>
      </c>
      <c r="O40" s="27" t="s">
        <v>7</v>
      </c>
      <c r="P40" s="33" t="s">
        <v>7</v>
      </c>
    </row>
    <row r="41">
      <c r="A41" s="27" t="s">
        <v>76</v>
      </c>
      <c r="B41" s="27" t="s">
        <v>28</v>
      </c>
      <c r="C41" s="42" t="s">
        <v>77</v>
      </c>
      <c r="D41" s="33" t="s">
        <v>30</v>
      </c>
      <c r="E41" s="33" t="n">
        <v>14.0</v>
      </c>
      <c r="F41" s="66" t="n">
        <v>0.0</v>
      </c>
      <c r="G41" s="34" t="s">
        <v>7</v>
      </c>
      <c r="H41" s="34" t="n">
        <v>2.0</v>
      </c>
      <c r="I41" s="32" t="n">
        <f>ROUND(F41-((F41*J41)/100),2)</f>
      </c>
      <c r="J41" s="32" t="n">
        <v>72.0</v>
      </c>
      <c r="K41" s="32" t="n">
        <f>ROUND((H41 * I41),2)</f>
      </c>
      <c r="L41" s="32" t="n">
        <v>0.0</v>
      </c>
      <c r="M41" s="32" t="n">
        <v>0.0</v>
      </c>
      <c r="N41" s="32" t="n">
        <v>0.0</v>
      </c>
      <c r="O41" s="27" t="s">
        <v>31</v>
      </c>
      <c r="P41" s="33" t="s">
        <v>7</v>
      </c>
    </row>
    <row r="42">
      <c r="A42" s="27" t="s">
        <v>78</v>
      </c>
      <c r="B42" s="27" t="s">
        <v>28</v>
      </c>
      <c r="C42" s="42" t="s">
        <v>79</v>
      </c>
      <c r="D42" s="33" t="s">
        <v>30</v>
      </c>
      <c r="E42" s="33" t="s">
        <v>34</v>
      </c>
      <c r="F42" s="67" t="n">
        <v>1498.0</v>
      </c>
      <c r="G42" s="34" t="s">
        <v>7</v>
      </c>
      <c r="H42" s="34" t="n">
        <v>2.0</v>
      </c>
      <c r="I42" s="32" t="n">
        <f>ROUND(F42-((F42*J42)/100),2)</f>
      </c>
      <c r="J42" s="32" t="n">
        <v>72.0</v>
      </c>
      <c r="K42" s="32" t="n">
        <f>ROUND((H42 * I42),2)</f>
      </c>
      <c r="L42" s="32" t="n">
        <v>0.0</v>
      </c>
      <c r="M42" s="32" t="n">
        <v>0.0</v>
      </c>
      <c r="N42" s="32" t="n">
        <v>0.0</v>
      </c>
      <c r="O42" s="27" t="s">
        <v>7</v>
      </c>
      <c r="P42" s="33" t="s">
        <v>7</v>
      </c>
    </row>
    <row r="43">
      <c r="A43" s="27" t="s">
        <v>80</v>
      </c>
      <c r="B43" s="27" t="s">
        <v>28</v>
      </c>
      <c r="C43" s="42" t="s">
        <v>81</v>
      </c>
      <c r="D43" s="33" t="s">
        <v>30</v>
      </c>
      <c r="E43" s="33" t="n">
        <v>70.0</v>
      </c>
      <c r="F43" s="68" t="n">
        <v>126728.5</v>
      </c>
      <c r="G43" s="34" t="s">
        <v>7</v>
      </c>
      <c r="H43" s="34" t="n">
        <v>2.0</v>
      </c>
      <c r="I43" s="32" t="n">
        <f>ROUND(F43-((F43*J43)/100),2)</f>
      </c>
      <c r="J43" s="32" t="n">
        <v>72.0</v>
      </c>
      <c r="K43" s="32" t="n">
        <f>ROUND((H43 * I43),2)</f>
      </c>
      <c r="L43" s="32" t="n">
        <v>0.0</v>
      </c>
      <c r="M43" s="32" t="n">
        <v>0.0</v>
      </c>
      <c r="N43" s="32" t="n">
        <v>0.0</v>
      </c>
      <c r="O43" s="27" t="s">
        <v>7</v>
      </c>
      <c r="P43" s="33" t="s">
        <v>7</v>
      </c>
    </row>
    <row r="44">
      <c r="A44" s="27" t="s">
        <v>82</v>
      </c>
      <c r="B44" s="27" t="s">
        <v>28</v>
      </c>
      <c r="C44" s="42" t="s">
        <v>83</v>
      </c>
      <c r="D44" s="33" t="s">
        <v>30</v>
      </c>
      <c r="E44" s="33" t="n">
        <v>14.0</v>
      </c>
      <c r="F44" s="69" t="n">
        <v>0.0</v>
      </c>
      <c r="G44" s="34" t="s">
        <v>7</v>
      </c>
      <c r="H44" s="34" t="n">
        <v>2.0</v>
      </c>
      <c r="I44" s="32" t="n">
        <f>ROUND(F44-((F44*J44)/100),2)</f>
      </c>
      <c r="J44" s="32" t="n">
        <v>72.0</v>
      </c>
      <c r="K44" s="32" t="n">
        <f>ROUND((H44 * I44),2)</f>
      </c>
      <c r="L44" s="32" t="n">
        <v>0.0</v>
      </c>
      <c r="M44" s="32" t="n">
        <v>0.0</v>
      </c>
      <c r="N44" s="32" t="n">
        <v>0.0</v>
      </c>
      <c r="O44" s="27" t="s">
        <v>7</v>
      </c>
      <c r="P44" s="33" t="s">
        <v>7</v>
      </c>
    </row>
    <row r="45">
      <c r="A45" s="27" t="s">
        <v>84</v>
      </c>
      <c r="B45" s="27" t="s">
        <v>28</v>
      </c>
      <c r="C45" s="42" t="s">
        <v>85</v>
      </c>
      <c r="D45" s="33" t="s">
        <v>30</v>
      </c>
      <c r="E45" s="33" t="n">
        <v>14.0</v>
      </c>
      <c r="F45" s="70" t="n">
        <v>0.0</v>
      </c>
      <c r="G45" s="34" t="s">
        <v>7</v>
      </c>
      <c r="H45" s="34" t="n">
        <v>4.0</v>
      </c>
      <c r="I45" s="32" t="n">
        <f>ROUND(F45-((F45*J45)/100),2)</f>
      </c>
      <c r="J45" s="32" t="n">
        <v>72.0</v>
      </c>
      <c r="K45" s="32" t="n">
        <f>ROUND((H45 * I45),2)</f>
      </c>
      <c r="L45" s="32" t="n">
        <v>0.0</v>
      </c>
      <c r="M45" s="32" t="n">
        <v>0.0</v>
      </c>
      <c r="N45" s="32" t="n">
        <v>0.0</v>
      </c>
      <c r="O45" s="27" t="s">
        <v>7</v>
      </c>
      <c r="P45" s="33" t="s">
        <v>7</v>
      </c>
    </row>
    <row r="46">
      <c r="A46" s="27" t="s">
        <v>41</v>
      </c>
      <c r="B46" s="27" t="s">
        <v>28</v>
      </c>
      <c r="C46" s="42" t="s">
        <v>43</v>
      </c>
      <c r="D46" s="33" t="s">
        <v>30</v>
      </c>
      <c r="E46" s="33" t="n">
        <v>3.0</v>
      </c>
      <c r="F46" s="71" t="n">
        <v>0.0</v>
      </c>
      <c r="G46" s="34" t="s">
        <v>7</v>
      </c>
      <c r="H46" s="34" t="n">
        <v>2.0</v>
      </c>
      <c r="I46" s="32" t="n">
        <f>ROUND(F46-((F46*J46)/100),2)</f>
      </c>
      <c r="J46" s="32" t="n">
        <v>72.0</v>
      </c>
      <c r="K46" s="32" t="n">
        <f>ROUND((H46 * I46),2)</f>
      </c>
      <c r="L46" s="32" t="n">
        <v>0.0</v>
      </c>
      <c r="M46" s="32" t="n">
        <v>0.0</v>
      </c>
      <c r="N46" s="32" t="n">
        <v>0.0</v>
      </c>
      <c r="O46" s="27" t="s">
        <v>7</v>
      </c>
      <c r="P46" s="33" t="s">
        <v>7</v>
      </c>
    </row>
    <row r="47">
      <c r="A47" s="43" t="s">
        <v>86</v>
      </c>
      <c r="B47" s="42" t="s">
        <v>28</v>
      </c>
      <c r="C47" s="42" t="s">
        <v>87</v>
      </c>
      <c r="D47" s="33" t="s">
        <v>30</v>
      </c>
      <c r="E47" s="33" t="n">
        <v>206.0</v>
      </c>
      <c r="F47" s="32" t="n">
        <v>339023.08</v>
      </c>
      <c r="G47" s="34" t="s">
        <v>7</v>
      </c>
      <c r="H47" s="34" t="n">
        <v>2.0</v>
      </c>
      <c r="I47" s="32" t="n">
        <f>ROUND(F47-((F47*J47)/100),2)</f>
      </c>
      <c r="J47" s="32" t="n">
        <v>72.0</v>
      </c>
      <c r="K47" s="32" t="n">
        <f>ROUND((H47 * I47),2)</f>
      </c>
      <c r="L47" s="32" t="n">
        <v>7423.25</v>
      </c>
      <c r="M47" s="32" t="n">
        <v>0.0</v>
      </c>
      <c r="N47" s="32" t="n">
        <v>7423.25</v>
      </c>
      <c r="O47" s="27" t="s">
        <v>31</v>
      </c>
      <c r="P47" s="33" t="s">
        <v>7</v>
      </c>
    </row>
    <row r="48">
      <c r="A48" s="27" t="s">
        <v>88</v>
      </c>
      <c r="B48" s="27" t="s">
        <v>28</v>
      </c>
      <c r="C48" s="42" t="s">
        <v>89</v>
      </c>
      <c r="D48" s="33" t="n">
        <v>12.0</v>
      </c>
      <c r="E48" s="33" t="s">
        <v>34</v>
      </c>
      <c r="F48" s="72" t="n">
        <v>67746.25</v>
      </c>
      <c r="G48" s="34" t="s">
        <v>7</v>
      </c>
      <c r="H48" s="34" t="n">
        <v>2.0</v>
      </c>
      <c r="I48" s="32" t="n">
        <f>ROUND(F48-((F48*J48)/100),2)</f>
      </c>
      <c r="J48" s="32" t="n">
        <v>65.0</v>
      </c>
      <c r="K48" s="32" t="n">
        <f>ROUND((H48 * I48),2)</f>
      </c>
      <c r="L48" s="32" t="n">
        <v>0.0</v>
      </c>
      <c r="M48" s="32" t="n">
        <v>0.0</v>
      </c>
      <c r="N48" s="32" t="n">
        <v>0.0</v>
      </c>
      <c r="O48" s="27" t="s">
        <v>7</v>
      </c>
      <c r="P48" s="33" t="s">
        <v>7</v>
      </c>
    </row>
    <row r="49">
      <c r="A49" s="27" t="s">
        <v>90</v>
      </c>
      <c r="B49" s="27" t="s">
        <v>28</v>
      </c>
      <c r="C49" s="42" t="s">
        <v>91</v>
      </c>
      <c r="D49" s="33" t="s">
        <v>30</v>
      </c>
      <c r="E49" s="33" t="n">
        <v>28.0</v>
      </c>
      <c r="F49" s="73" t="n">
        <v>0.0</v>
      </c>
      <c r="G49" s="34" t="s">
        <v>7</v>
      </c>
      <c r="H49" s="34" t="n">
        <v>2.0</v>
      </c>
      <c r="I49" s="32" t="n">
        <f>ROUND(F49-((F49*J49)/100),2)</f>
      </c>
      <c r="J49" s="32" t="n">
        <v>72.0</v>
      </c>
      <c r="K49" s="32" t="n">
        <f>ROUND((H49 * I49),2)</f>
      </c>
      <c r="L49" s="32" t="n">
        <v>0.0</v>
      </c>
      <c r="M49" s="32" t="n">
        <v>0.0</v>
      </c>
      <c r="N49" s="32" t="n">
        <v>0.0</v>
      </c>
      <c r="O49" s="27" t="s">
        <v>7</v>
      </c>
      <c r="P49" s="33" t="s">
        <v>7</v>
      </c>
    </row>
    <row r="50">
      <c r="A50" s="27" t="s">
        <v>41</v>
      </c>
      <c r="B50" s="27" t="s">
        <v>42</v>
      </c>
      <c r="C50" s="42" t="s">
        <v>43</v>
      </c>
      <c r="D50" s="33" t="s">
        <v>30</v>
      </c>
      <c r="E50" s="33" t="n">
        <v>3.0</v>
      </c>
      <c r="F50" s="74" t="n">
        <v>0.0</v>
      </c>
      <c r="G50" s="34" t="s">
        <v>7</v>
      </c>
      <c r="H50" s="34" t="n">
        <v>2.0</v>
      </c>
      <c r="I50" s="32" t="n">
        <f>ROUND(F50-((F50*J50)/100),2)</f>
      </c>
      <c r="J50" s="32" t="n">
        <v>72.0</v>
      </c>
      <c r="K50" s="32" t="n">
        <f>ROUND((H50 * I50),2)</f>
      </c>
      <c r="L50" s="32" t="n">
        <v>0.0</v>
      </c>
      <c r="M50" s="32" t="n">
        <v>0.0</v>
      </c>
      <c r="N50" s="32" t="n">
        <v>0.0</v>
      </c>
      <c r="O50" s="27" t="s">
        <v>7</v>
      </c>
      <c r="P50" s="33" t="s">
        <v>7</v>
      </c>
    </row>
    <row r="51">
      <c r="A51" s="27" t="s">
        <v>92</v>
      </c>
      <c r="B51" s="27" t="s">
        <v>28</v>
      </c>
      <c r="C51" s="42" t="s">
        <v>93</v>
      </c>
      <c r="D51" s="33" t="s">
        <v>30</v>
      </c>
      <c r="E51" s="33" t="n">
        <v>28.0</v>
      </c>
      <c r="F51" s="75" t="n">
        <v>0.0</v>
      </c>
      <c r="G51" s="34" t="s">
        <v>7</v>
      </c>
      <c r="H51" s="34" t="n">
        <v>2.0</v>
      </c>
      <c r="I51" s="32" t="n">
        <f>ROUND(F51-((F51*J51)/100),2)</f>
      </c>
      <c r="J51" s="32" t="n">
        <v>72.0</v>
      </c>
      <c r="K51" s="32" t="n">
        <f>ROUND((H51 * I51),2)</f>
      </c>
      <c r="L51" s="32" t="n">
        <v>0.0</v>
      </c>
      <c r="M51" s="32" t="n">
        <v>0.0</v>
      </c>
      <c r="N51" s="32" t="n">
        <v>0.0</v>
      </c>
      <c r="O51" s="27" t="s">
        <v>7</v>
      </c>
      <c r="P51" s="33" t="s">
        <v>7</v>
      </c>
    </row>
    <row r="52">
      <c r="A52" s="27" t="s">
        <v>94</v>
      </c>
      <c r="B52" s="27" t="s">
        <v>28</v>
      </c>
      <c r="C52" s="42" t="s">
        <v>95</v>
      </c>
      <c r="D52" s="33" t="s">
        <v>30</v>
      </c>
      <c r="E52" s="33" t="n">
        <v>7.0</v>
      </c>
      <c r="F52" s="76" t="n">
        <v>0.0</v>
      </c>
      <c r="G52" s="34" t="s">
        <v>7</v>
      </c>
      <c r="H52" s="34" t="n">
        <v>2.0</v>
      </c>
      <c r="I52" s="32" t="n">
        <f>ROUND(F52-((F52*J52)/100),2)</f>
      </c>
      <c r="J52" s="32" t="n">
        <v>72.0</v>
      </c>
      <c r="K52" s="32" t="n">
        <f>ROUND((H52 * I52),2)</f>
      </c>
      <c r="L52" s="32" t="n">
        <v>0.0</v>
      </c>
      <c r="M52" s="32" t="n">
        <v>0.0</v>
      </c>
      <c r="N52" s="32" t="n">
        <v>0.0</v>
      </c>
      <c r="O52" s="27" t="s">
        <v>7</v>
      </c>
      <c r="P52" s="33" t="s">
        <v>7</v>
      </c>
    </row>
    <row r="53">
      <c r="A53" s="27" t="s">
        <v>96</v>
      </c>
      <c r="B53" s="27" t="s">
        <v>28</v>
      </c>
      <c r="C53" s="42" t="s">
        <v>97</v>
      </c>
      <c r="D53" s="33" t="s">
        <v>30</v>
      </c>
      <c r="E53" s="33" t="n">
        <v>28.0</v>
      </c>
      <c r="F53" s="77" t="n">
        <v>0.0</v>
      </c>
      <c r="G53" s="34" t="s">
        <v>7</v>
      </c>
      <c r="H53" s="34" t="n">
        <v>2.0</v>
      </c>
      <c r="I53" s="32" t="n">
        <f>ROUND(F53-((F53*J53)/100),2)</f>
      </c>
      <c r="J53" s="32" t="n">
        <v>72.0</v>
      </c>
      <c r="K53" s="32" t="n">
        <f>ROUND((H53 * I53),2)</f>
      </c>
      <c r="L53" s="32" t="n">
        <v>0.0</v>
      </c>
      <c r="M53" s="32" t="n">
        <v>0.0</v>
      </c>
      <c r="N53" s="32" t="n">
        <v>0.0</v>
      </c>
      <c r="O53" s="27" t="s">
        <v>7</v>
      </c>
      <c r="P53" s="33" t="s">
        <v>7</v>
      </c>
    </row>
    <row r="54">
      <c r="A54" s="27" t="s">
        <v>98</v>
      </c>
      <c r="B54" s="27" t="s">
        <v>28</v>
      </c>
      <c r="C54" s="42" t="s">
        <v>99</v>
      </c>
      <c r="D54" s="33" t="s">
        <v>30</v>
      </c>
      <c r="E54" s="33" t="n">
        <v>28.0</v>
      </c>
      <c r="F54" s="78" t="n">
        <v>0.0</v>
      </c>
      <c r="G54" s="34" t="s">
        <v>7</v>
      </c>
      <c r="H54" s="34" t="n">
        <v>4.0</v>
      </c>
      <c r="I54" s="32" t="n">
        <f>ROUND(F54-((F54*J54)/100),2)</f>
      </c>
      <c r="J54" s="32" t="n">
        <v>72.0</v>
      </c>
      <c r="K54" s="32" t="n">
        <f>ROUND((H54 * I54),2)</f>
      </c>
      <c r="L54" s="32" t="n">
        <v>0.0</v>
      </c>
      <c r="M54" s="32" t="n">
        <v>0.0</v>
      </c>
      <c r="N54" s="32" t="n">
        <v>0.0</v>
      </c>
      <c r="O54" s="27" t="s">
        <v>7</v>
      </c>
      <c r="P54" s="33" t="s">
        <v>7</v>
      </c>
    </row>
    <row r="55">
      <c r="A55" s="27" t="s">
        <v>100</v>
      </c>
      <c r="B55" s="27" t="s">
        <v>28</v>
      </c>
      <c r="C55" s="42" t="s">
        <v>101</v>
      </c>
      <c r="D55" s="33" t="s">
        <v>30</v>
      </c>
      <c r="E55" s="33" t="n">
        <v>28.0</v>
      </c>
      <c r="F55" s="79" t="n">
        <v>0.0</v>
      </c>
      <c r="G55" s="34" t="s">
        <v>7</v>
      </c>
      <c r="H55" s="34" t="n">
        <v>2.0</v>
      </c>
      <c r="I55" s="32" t="n">
        <f>ROUND(F55-((F55*J55)/100),2)</f>
      </c>
      <c r="J55" s="32" t="n">
        <v>72.0</v>
      </c>
      <c r="K55" s="32" t="n">
        <f>ROUND((H55 * I55),2)</f>
      </c>
      <c r="L55" s="32" t="n">
        <v>0.0</v>
      </c>
      <c r="M55" s="32" t="n">
        <v>0.0</v>
      </c>
      <c r="N55" s="32" t="n">
        <v>0.0</v>
      </c>
      <c r="O55" s="27" t="s">
        <v>7</v>
      </c>
      <c r="P55" s="33" t="s">
        <v>7</v>
      </c>
    </row>
    <row r="56">
      <c r="A56" s="27" t="s">
        <v>102</v>
      </c>
      <c r="B56" s="27" t="s">
        <v>28</v>
      </c>
      <c r="C56" s="42" t="s">
        <v>103</v>
      </c>
      <c r="D56" s="33" t="s">
        <v>30</v>
      </c>
      <c r="E56" s="33" t="n">
        <v>28.0</v>
      </c>
      <c r="F56" s="80" t="n">
        <v>0.0</v>
      </c>
      <c r="G56" s="34" t="s">
        <v>7</v>
      </c>
      <c r="H56" s="34" t="n">
        <v>2.0</v>
      </c>
      <c r="I56" s="32" t="n">
        <f>ROUND(F56-((F56*J56)/100),2)</f>
      </c>
      <c r="J56" s="32" t="n">
        <v>72.0</v>
      </c>
      <c r="K56" s="32" t="n">
        <f>ROUND((H56 * I56),2)</f>
      </c>
      <c r="L56" s="32" t="n">
        <v>0.0</v>
      </c>
      <c r="M56" s="32" t="n">
        <v>0.0</v>
      </c>
      <c r="N56" s="32" t="n">
        <v>0.0</v>
      </c>
      <c r="O56" s="27" t="s">
        <v>7</v>
      </c>
      <c r="P56" s="33" t="s">
        <v>7</v>
      </c>
    </row>
    <row r="57">
      <c r="A57" s="27" t="s">
        <v>104</v>
      </c>
      <c r="B57" s="27" t="s">
        <v>28</v>
      </c>
      <c r="C57" s="42" t="s">
        <v>105</v>
      </c>
      <c r="D57" s="33" t="s">
        <v>30</v>
      </c>
      <c r="E57" s="33" t="n">
        <v>28.0</v>
      </c>
      <c r="F57" s="81" t="n">
        <v>0.0</v>
      </c>
      <c r="G57" s="34" t="s">
        <v>7</v>
      </c>
      <c r="H57" s="34" t="n">
        <v>2.0</v>
      </c>
      <c r="I57" s="32" t="n">
        <f>ROUND(F57-((F57*J57)/100),2)</f>
      </c>
      <c r="J57" s="32" t="n">
        <v>72.0</v>
      </c>
      <c r="K57" s="32" t="n">
        <f>ROUND((H57 * I57),2)</f>
      </c>
      <c r="L57" s="32" t="n">
        <v>0.0</v>
      </c>
      <c r="M57" s="32" t="n">
        <v>0.0</v>
      </c>
      <c r="N57" s="32" t="n">
        <v>0.0</v>
      </c>
      <c r="O57" s="27" t="s">
        <v>7</v>
      </c>
      <c r="P57" s="33" t="s">
        <v>7</v>
      </c>
    </row>
    <row r="58">
      <c r="A58" s="43" t="s">
        <v>106</v>
      </c>
      <c r="B58" s="42" t="s">
        <v>28</v>
      </c>
      <c r="C58" s="42" t="s">
        <v>107</v>
      </c>
      <c r="D58" s="33" t="s">
        <v>30</v>
      </c>
      <c r="E58" s="33" t="n">
        <v>206.0</v>
      </c>
      <c r="F58" s="32" t="n">
        <v>892166.0</v>
      </c>
      <c r="G58" s="34" t="s">
        <v>7</v>
      </c>
      <c r="H58" s="34" t="n">
        <v>2.0</v>
      </c>
      <c r="I58" s="32" t="n">
        <f>ROUND(F58-((F58*J58)/100),2)</f>
      </c>
      <c r="J58" s="32" t="n">
        <v>72.0</v>
      </c>
      <c r="K58" s="32" t="n">
        <f>ROUND((H58 * I58),2)</f>
      </c>
      <c r="L58" s="32" t="n">
        <v>19974.41</v>
      </c>
      <c r="M58" s="32" t="n">
        <v>113206.17</v>
      </c>
      <c r="N58" s="32" t="n">
        <v>19974.41</v>
      </c>
      <c r="O58" s="27" t="s">
        <v>31</v>
      </c>
      <c r="P58" s="33" t="s">
        <v>7</v>
      </c>
    </row>
    <row r="59">
      <c r="A59" s="27" t="s">
        <v>108</v>
      </c>
      <c r="B59" s="27" t="s">
        <v>28</v>
      </c>
      <c r="C59" s="42" t="s">
        <v>109</v>
      </c>
      <c r="D59" s="33" t="n">
        <v>12.0</v>
      </c>
      <c r="E59" s="33" t="s">
        <v>34</v>
      </c>
      <c r="F59" s="82" t="n">
        <v>167489.58</v>
      </c>
      <c r="G59" s="34" t="s">
        <v>7</v>
      </c>
      <c r="H59" s="34" t="n">
        <v>2.0</v>
      </c>
      <c r="I59" s="32" t="n">
        <f>ROUND(F59-((F59*J59)/100),2)</f>
      </c>
      <c r="J59" s="32" t="n">
        <v>65.0</v>
      </c>
      <c r="K59" s="32" t="n">
        <f>ROUND((H59 * I59),2)</f>
      </c>
      <c r="L59" s="32" t="n">
        <v>0.0</v>
      </c>
      <c r="M59" s="32" t="n">
        <v>0.0</v>
      </c>
      <c r="N59" s="32" t="n">
        <v>0.0</v>
      </c>
      <c r="O59" s="27" t="s">
        <v>7</v>
      </c>
      <c r="P59" s="33" t="s">
        <v>7</v>
      </c>
    </row>
    <row r="60">
      <c r="A60" s="27" t="s">
        <v>110</v>
      </c>
      <c r="B60" s="27" t="s">
        <v>28</v>
      </c>
      <c r="C60" s="42" t="s">
        <v>111</v>
      </c>
      <c r="D60" s="33" t="s">
        <v>30</v>
      </c>
      <c r="E60" s="33" t="n">
        <v>21.0</v>
      </c>
      <c r="F60" s="83" t="n">
        <v>0.0</v>
      </c>
      <c r="G60" s="34" t="s">
        <v>7</v>
      </c>
      <c r="H60" s="34" t="n">
        <v>2.0</v>
      </c>
      <c r="I60" s="32" t="n">
        <f>ROUND(F60-((F60*J60)/100),2)</f>
      </c>
      <c r="J60" s="32" t="n">
        <v>72.0</v>
      </c>
      <c r="K60" s="32" t="n">
        <f>ROUND((H60 * I60),2)</f>
      </c>
      <c r="L60" s="32" t="n">
        <v>0.0</v>
      </c>
      <c r="M60" s="32" t="n">
        <v>0.0</v>
      </c>
      <c r="N60" s="32" t="n">
        <v>0.0</v>
      </c>
      <c r="O60" s="27" t="s">
        <v>7</v>
      </c>
      <c r="P60" s="33" t="s">
        <v>7</v>
      </c>
    </row>
    <row r="61">
      <c r="A61" s="27" t="s">
        <v>112</v>
      </c>
      <c r="B61" s="27" t="s">
        <v>28</v>
      </c>
      <c r="C61" s="42" t="s">
        <v>113</v>
      </c>
      <c r="D61" s="33" t="s">
        <v>30</v>
      </c>
      <c r="E61" s="33" t="n">
        <v>182.0</v>
      </c>
      <c r="F61" s="84" t="n">
        <v>0.0</v>
      </c>
      <c r="G61" s="34" t="s">
        <v>7</v>
      </c>
      <c r="H61" s="34" t="n">
        <v>2.0</v>
      </c>
      <c r="I61" s="32" t="n">
        <f>ROUND(F61-((F61*J61)/100),2)</f>
      </c>
      <c r="J61" s="32" t="n">
        <v>72.0</v>
      </c>
      <c r="K61" s="32" t="n">
        <f>ROUND((H61 * I61),2)</f>
      </c>
      <c r="L61" s="32" t="n">
        <v>0.0</v>
      </c>
      <c r="M61" s="32" t="n">
        <v>0.0</v>
      </c>
      <c r="N61" s="32" t="n">
        <v>0.0</v>
      </c>
      <c r="O61" s="27" t="s">
        <v>7</v>
      </c>
      <c r="P61" s="33" t="s">
        <v>7</v>
      </c>
    </row>
    <row r="62">
      <c r="A62" s="27" t="s">
        <v>114</v>
      </c>
      <c r="B62" s="27" t="s">
        <v>28</v>
      </c>
      <c r="C62" s="42" t="s">
        <v>115</v>
      </c>
      <c r="D62" s="33" t="s">
        <v>30</v>
      </c>
      <c r="E62" s="33" t="n">
        <v>182.0</v>
      </c>
      <c r="F62" s="85" t="n">
        <v>0.0</v>
      </c>
      <c r="G62" s="34" t="s">
        <v>7</v>
      </c>
      <c r="H62" s="34" t="n">
        <v>2.0</v>
      </c>
      <c r="I62" s="32" t="n">
        <f>ROUND(F62-((F62*J62)/100),2)</f>
      </c>
      <c r="J62" s="32" t="n">
        <v>72.0</v>
      </c>
      <c r="K62" s="32" t="n">
        <f>ROUND((H62 * I62),2)</f>
      </c>
      <c r="L62" s="32" t="n">
        <v>0.0</v>
      </c>
      <c r="M62" s="32" t="n">
        <v>0.0</v>
      </c>
      <c r="N62" s="32" t="n">
        <v>0.0</v>
      </c>
      <c r="O62" s="27" t="s">
        <v>7</v>
      </c>
      <c r="P62" s="33" t="s">
        <v>7</v>
      </c>
    </row>
    <row r="63">
      <c r="A63" s="27" t="s">
        <v>116</v>
      </c>
      <c r="B63" s="27" t="s">
        <v>28</v>
      </c>
      <c r="C63" s="42" t="s">
        <v>117</v>
      </c>
      <c r="D63" s="33" t="s">
        <v>30</v>
      </c>
      <c r="E63" s="33" t="n">
        <v>7.0</v>
      </c>
      <c r="F63" s="86" t="n">
        <v>0.0</v>
      </c>
      <c r="G63" s="34" t="s">
        <v>7</v>
      </c>
      <c r="H63" s="34" t="n">
        <v>2.0</v>
      </c>
      <c r="I63" s="32" t="n">
        <f>ROUND(F63-((F63*J63)/100),2)</f>
      </c>
      <c r="J63" s="32" t="n">
        <v>72.0</v>
      </c>
      <c r="K63" s="32" t="n">
        <f>ROUND((H63 * I63),2)</f>
      </c>
      <c r="L63" s="32" t="n">
        <v>0.0</v>
      </c>
      <c r="M63" s="32" t="n">
        <v>0.0</v>
      </c>
      <c r="N63" s="32" t="n">
        <v>0.0</v>
      </c>
      <c r="O63" s="27" t="s">
        <v>7</v>
      </c>
      <c r="P63" s="33" t="s">
        <v>7</v>
      </c>
    </row>
    <row r="64">
      <c r="A64" s="27" t="s">
        <v>41</v>
      </c>
      <c r="B64" s="27" t="s">
        <v>28</v>
      </c>
      <c r="C64" s="42" t="s">
        <v>43</v>
      </c>
      <c r="D64" s="33" t="s">
        <v>30</v>
      </c>
      <c r="E64" s="33" t="n">
        <v>3.0</v>
      </c>
      <c r="F64" s="87" t="n">
        <v>0.0</v>
      </c>
      <c r="G64" s="34" t="s">
        <v>7</v>
      </c>
      <c r="H64" s="34" t="n">
        <v>2.0</v>
      </c>
      <c r="I64" s="32" t="n">
        <f>ROUND(F64-((F64*J64)/100),2)</f>
      </c>
      <c r="J64" s="32" t="n">
        <v>72.0</v>
      </c>
      <c r="K64" s="32" t="n">
        <f>ROUND((H64 * I64),2)</f>
      </c>
      <c r="L64" s="32" t="n">
        <v>0.0</v>
      </c>
      <c r="M64" s="32" t="n">
        <v>0.0</v>
      </c>
      <c r="N64" s="32" t="n">
        <v>0.0</v>
      </c>
      <c r="O64" s="27" t="s">
        <v>7</v>
      </c>
      <c r="P64" s="33" t="s">
        <v>7</v>
      </c>
    </row>
    <row r="65">
      <c r="A65" s="27" t="s">
        <v>118</v>
      </c>
      <c r="B65" s="27" t="s">
        <v>28</v>
      </c>
      <c r="C65" s="42" t="s">
        <v>119</v>
      </c>
      <c r="D65" s="33" t="s">
        <v>30</v>
      </c>
      <c r="E65" s="33" t="n">
        <v>182.0</v>
      </c>
      <c r="F65" s="88" t="n">
        <v>20074.11</v>
      </c>
      <c r="G65" s="34" t="s">
        <v>7</v>
      </c>
      <c r="H65" s="34" t="n">
        <v>2.0</v>
      </c>
      <c r="I65" s="32" t="n">
        <f>ROUND(F65-((F65*J65)/100),2)</f>
      </c>
      <c r="J65" s="32" t="n">
        <v>72.0</v>
      </c>
      <c r="K65" s="32" t="n">
        <f>ROUND((H65 * I65),2)</f>
      </c>
      <c r="L65" s="32" t="n">
        <v>0.0</v>
      </c>
      <c r="M65" s="32" t="n">
        <v>0.0</v>
      </c>
      <c r="N65" s="32" t="n">
        <v>0.0</v>
      </c>
      <c r="O65" s="27" t="s">
        <v>7</v>
      </c>
      <c r="P65" s="33" t="s">
        <v>7</v>
      </c>
    </row>
    <row r="66">
      <c r="A66" s="43" t="s">
        <v>120</v>
      </c>
      <c r="B66" s="42" t="s">
        <v>28</v>
      </c>
      <c r="C66" s="42" t="s">
        <v>121</v>
      </c>
      <c r="D66" s="33" t="s">
        <v>30</v>
      </c>
      <c r="E66" s="33" t="n">
        <v>14.0</v>
      </c>
      <c r="F66" s="32" t="n">
        <v>44608.3</v>
      </c>
      <c r="G66" s="34" t="s">
        <v>7</v>
      </c>
      <c r="H66" s="34" t="n">
        <v>8.0</v>
      </c>
      <c r="I66" s="32" t="n">
        <f>ROUND(F66-((F66*J66)/100),2)</f>
      </c>
      <c r="J66" s="32" t="n">
        <v>72.0</v>
      </c>
      <c r="K66" s="32" t="n">
        <f>ROUND((H66 * I66),2)</f>
      </c>
      <c r="L66" s="32" t="n">
        <v>3906.97</v>
      </c>
      <c r="M66" s="32" t="n">
        <v>22143.0</v>
      </c>
      <c r="N66" s="32" t="n">
        <v>3906.97</v>
      </c>
      <c r="O66" s="27" t="s">
        <v>7</v>
      </c>
      <c r="P66" s="33" t="s">
        <v>7</v>
      </c>
    </row>
    <row r="67">
      <c r="A67" s="43" t="s">
        <v>122</v>
      </c>
      <c r="B67" s="42" t="s">
        <v>28</v>
      </c>
      <c r="C67" s="42" t="s">
        <v>123</v>
      </c>
      <c r="D67" s="33" t="s">
        <v>30</v>
      </c>
      <c r="E67" s="33" t="n">
        <v>14.0</v>
      </c>
      <c r="F67" s="32" t="n">
        <v>88770.9</v>
      </c>
      <c r="G67" s="34" t="s">
        <v>7</v>
      </c>
      <c r="H67" s="34" t="n">
        <v>8.0</v>
      </c>
      <c r="I67" s="32" t="n">
        <f>ROUND(F67-((F67*J67)/100),2)</f>
      </c>
      <c r="J67" s="32" t="n">
        <v>72.0</v>
      </c>
      <c r="K67" s="32" t="n">
        <f>ROUND((H67 * I67),2)</f>
      </c>
      <c r="L67" s="32" t="n">
        <v>7774.91</v>
      </c>
      <c r="M67" s="32" t="n">
        <v>44064.77</v>
      </c>
      <c r="N67" s="32" t="n">
        <v>7774.91</v>
      </c>
      <c r="O67" s="27" t="s">
        <v>7</v>
      </c>
      <c r="P67" s="33" t="s">
        <v>7</v>
      </c>
    </row>
    <row r="68">
      <c r="A68" s="43" t="s">
        <v>124</v>
      </c>
      <c r="B68" s="42" t="s">
        <v>28</v>
      </c>
      <c r="C68" s="42" t="s">
        <v>125</v>
      </c>
      <c r="D68" s="33" t="s">
        <v>30</v>
      </c>
      <c r="E68" s="33" t="n">
        <v>14.0</v>
      </c>
      <c r="F68" s="32" t="n">
        <v>8921.66</v>
      </c>
      <c r="G68" s="34" t="s">
        <v>7</v>
      </c>
      <c r="H68" s="34" t="n">
        <v>8.0</v>
      </c>
      <c r="I68" s="32" t="n">
        <f>ROUND(F68-((F68*J68)/100),2)</f>
      </c>
      <c r="J68" s="32" t="n">
        <v>72.0</v>
      </c>
      <c r="K68" s="32" t="n">
        <f>ROUND((H68 * I68),2)</f>
      </c>
      <c r="L68" s="32" t="n">
        <v>781.39</v>
      </c>
      <c r="M68" s="32" t="n">
        <v>2020.85</v>
      </c>
      <c r="N68" s="32" t="n">
        <v>781.39</v>
      </c>
      <c r="O68" s="27" t="s">
        <v>7</v>
      </c>
      <c r="P68" s="33" t="s">
        <v>7</v>
      </c>
    </row>
    <row r="69">
      <c r="A69" s="3" t="s">
        <v>7</v>
      </c>
      <c r="B69" s="3" t="s">
        <v>7</v>
      </c>
      <c r="C69" s="3" t="s">
        <v>7</v>
      </c>
      <c r="D69" s="3" t="s">
        <v>7</v>
      </c>
      <c r="E69" s="3" t="s">
        <v>7</v>
      </c>
      <c r="F69" s="3" t="s">
        <v>7</v>
      </c>
      <c r="G69" s="3" t="s">
        <v>7</v>
      </c>
      <c r="H69" s="3" t="s">
        <v>7</v>
      </c>
      <c r="I69" s="3" t="s">
        <v>7</v>
      </c>
      <c r="J69" s="3" t="s">
        <v>7</v>
      </c>
      <c r="K69" s="3" t="s">
        <v>7</v>
      </c>
      <c r="L69" s="3" t="s">
        <v>7</v>
      </c>
      <c r="M69" s="3" t="s">
        <v>7</v>
      </c>
      <c r="N69" s="3" t="s">
        <v>7</v>
      </c>
      <c r="O69" s="3" t="s">
        <v>7</v>
      </c>
      <c r="P69" s="3" t="s">
        <v>7</v>
      </c>
    </row>
    <row r="71">
      <c r="A71" s="7" t="s">
        <v>130</v>
      </c>
      <c r="B71" s="7" t="s">
        <v>7</v>
      </c>
      <c r="N71" s="7" t="s">
        <v>126</v>
      </c>
      <c r="P71" s="14" t="n">
        <f>(K19+K21+K22+K23+K24+K25+K26+K27+K29+K31+K33+K35+K36+K38+K39+K40+K41+K43+K44+K45+K46+K47+K49+K50+K51+K52+K53+K54+K55+K56+K57+K58+K60+K61+K62+K63+K64+K65+K66+K67+K68)</f>
      </c>
    </row>
    <row r="72">
      <c r="A72" s="7" t="s">
        <v>132</v>
      </c>
      <c r="B72" s="7" t="s">
        <v>7</v>
      </c>
      <c r="N72" s="7" t="s">
        <v>127</v>
      </c>
      <c r="P72" s="14" t="n">
        <f>(K20+K37+K48+K59)</f>
      </c>
    </row>
    <row r="73">
      <c r="N73" s="7" t="s">
        <v>128</v>
      </c>
      <c r="P73" s="14" t="n">
        <f>(K28+K30+K32+K34+K42)</f>
      </c>
    </row>
    <row r="74">
      <c r="N74" s="7" t="s">
        <v>129</v>
      </c>
      <c r="P74" s="13" t="n">
        <f>(P72+P71+P73)</f>
      </c>
    </row>
    <row r="75">
      <c r="A75" t="s">
        <v>133</v>
      </c>
    </row>
    <row r="76">
      <c r="A76" s="35" t="s">
        <v>7</v>
      </c>
      <c r="N76" s="7" t="s">
        <v>134</v>
      </c>
      <c r="P76" s="1" t="s">
        <v>7</v>
      </c>
    </row>
    <row r="77" ht="22.0" customHeight="true">
      <c r="P77" s="15" t="s">
        <v>1</v>
      </c>
    </row>
    <row r="78">
      <c r="A78" s="3" t="s">
        <v>7</v>
      </c>
      <c r="B78" s="3" t="s">
        <v>7</v>
      </c>
      <c r="C78" s="3" t="s">
        <v>7</v>
      </c>
      <c r="D78" s="3" t="s">
        <v>7</v>
      </c>
      <c r="E78" s="3" t="s">
        <v>7</v>
      </c>
      <c r="F78" s="3" t="s">
        <v>7</v>
      </c>
      <c r="G78" s="3" t="s">
        <v>7</v>
      </c>
      <c r="H78" s="3" t="s">
        <v>7</v>
      </c>
      <c r="I78" s="3" t="s">
        <v>7</v>
      </c>
      <c r="J78" s="3" t="s">
        <v>7</v>
      </c>
      <c r="K78" s="3" t="s">
        <v>7</v>
      </c>
      <c r="L78" s="3" t="s">
        <v>7</v>
      </c>
      <c r="M78" s="3" t="s">
        <v>7</v>
      </c>
      <c r="N78" s="3" t="s">
        <v>7</v>
      </c>
      <c r="O78" s="3" t="s">
        <v>7</v>
      </c>
      <c r="P78" s="3" t="s">
        <v>7</v>
      </c>
    </row>
    <row r="79">
      <c r="A79" s="36" t="s">
        <v>139</v>
      </c>
    </row>
  </sheetData>
  <mergeCells>
    <mergeCell ref="A2:P2"/>
    <mergeCell ref="A3:C3"/>
    <mergeCell ref="A4:C4"/>
    <mergeCell ref="A5:C5"/>
    <mergeCell ref="A6:C6"/>
    <mergeCell ref="A7:C7"/>
    <mergeCell ref="A8:C8"/>
    <mergeCell ref="O3:P3"/>
    <mergeCell ref="O4:P4"/>
    <mergeCell ref="O5:P5"/>
    <mergeCell ref="O6:P6"/>
    <mergeCell ref="O7:P7"/>
    <mergeCell ref="O8:P8"/>
    <mergeCell ref="A11:P12"/>
    <mergeCell ref="A13:B13"/>
    <mergeCell ref="N17:P17"/>
    <mergeCell ref="A71:D71"/>
    <mergeCell ref="A72:D72"/>
    <mergeCell ref="A75:D75"/>
    <mergeCell ref="A76:L77"/>
    <mergeCell ref="N76:O76"/>
    <mergeCell ref="A79:P81"/>
  </mergeCells>
  <printOptions gridLines="false" horizontalCentered="true"/>
  <pageMargins bottom="0.75" footer="0.3" header="0.3" left="0.7" right="0.7" top="0.75"/>
  <pageSetup paperSize="9" orientation="landscap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2022-10-13T09:49:45Z</dcterms:created>
  <dc:creator>Apache POI</dc:creator>
</cp:coreProperties>
</file>