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CS\Downloads\"/>
    </mc:Choice>
  </mc:AlternateContent>
  <xr:revisionPtr revIDLastSave="0" documentId="8_{4F3CA55D-B307-4871-B1DA-A56BDF28036B}" xr6:coauthVersionLast="47" xr6:coauthVersionMax="47" xr10:uidLastSave="{00000000-0000-0000-0000-000000000000}"/>
  <bookViews>
    <workbookView xWindow="0" yWindow="720" windowWidth="20490" windowHeight="1080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R19" i="1" l="1"/>
  <c r="R20" i="1"/>
  <c r="R21" i="1"/>
  <c r="R22" i="1"/>
  <c r="R23" i="1"/>
  <c r="R24" i="1"/>
  <c r="R25" i="1"/>
  <c r="R26" i="1"/>
  <c r="R27" i="1"/>
  <c r="R28" i="1"/>
  <c r="R29" i="1"/>
  <c r="R30" i="1"/>
  <c r="R31" i="1"/>
  <c r="Q20" i="1"/>
  <c r="Q21" i="1"/>
  <c r="Q22" i="1"/>
  <c r="Q23" i="1"/>
  <c r="Q24" i="1"/>
  <c r="Q25" i="1"/>
  <c r="Q26" i="1"/>
  <c r="Q27" i="1"/>
  <c r="Q28" i="1"/>
  <c r="Q29" i="1"/>
  <c r="Q30" i="1"/>
  <c r="Q31" i="1"/>
  <c r="Q19" i="1"/>
  <c r="P31" i="1"/>
  <c r="P20" i="1"/>
  <c r="P21" i="1"/>
  <c r="P22" i="1"/>
  <c r="P23" i="1"/>
  <c r="P24" i="1"/>
  <c r="P25" i="1"/>
  <c r="P26" i="1"/>
  <c r="P27" i="1"/>
  <c r="P28" i="1"/>
  <c r="P29" i="1"/>
  <c r="P30" i="1"/>
  <c r="P19" i="1"/>
  <c r="O20" i="1"/>
  <c r="O21" i="1"/>
  <c r="O22" i="1"/>
  <c r="O23" i="1"/>
  <c r="O24" i="1"/>
  <c r="O25" i="1"/>
  <c r="O26" i="1"/>
  <c r="O27" i="1"/>
  <c r="O28" i="1"/>
  <c r="O29" i="1"/>
  <c r="O30" i="1"/>
  <c r="O31" i="1"/>
  <c r="O19" i="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N35" i="1" s="1"/>
  <c r="I19" i="1"/>
  <c r="K19" i="1" s="1"/>
  <c r="N36" i="1" l="1"/>
  <c r="N34" i="1"/>
  <c r="N37" i="1" l="1"/>
</calcChain>
</file>

<file path=xl/sharedStrings.xml><?xml version="1.0" encoding="utf-8"?>
<sst xmlns="http://schemas.openxmlformats.org/spreadsheetml/2006/main" count="146" uniqueCount="71">
  <si>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</si>
  <si>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</si>
  <si>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</si>
  <si>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</si>
  <si>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</si>
  <si>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</si>
  <si>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</si>
  <si>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</si>
  <si>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</si>
  <si>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rPr>
      <t>Date:</t>
    </r>
    <r>
      <rPr>
        <sz val="9"/>
        <color indexed="8"/>
        <rFont val="Calibri"/>
      </rPr>
      <t xml:space="preserve"> 26-May-2022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</si>
  <si>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</si>
  <si>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</si>
  <si>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</si>
  <si>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</si>
  <si>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</si>
  <si>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</si>
  <si>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</si>
  <si>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</si>
  <si>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</si>
  <si>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</si>
  <si>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</si>
  <si>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</si>
  <si>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</si>
  <si>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</si>
  <si>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</si>
  <si>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CS-KITPLUS-K9</t>
  </si>
  <si>
    <t>-</t>
  </si>
  <si>
    <t>Room Kit Plus w/Codec Plus, Quad Camera and Room Navigator</t>
  </si>
  <si>
    <t>---</t>
  </si>
  <si>
    <t>CON-SNT-CS7ZK9KI</t>
  </si>
  <si>
    <t>Room Kit Plus w/Codec Plus, Quad Camera and Room Navigator S</t>
  </si>
  <si>
    <t>N/A</t>
  </si>
  <si>
    <t>PWR-CORD-IND-B</t>
  </si>
  <si>
    <t>Power Cord for India 2m 10A</t>
  </si>
  <si>
    <t>CS-QUADCAM+</t>
  </si>
  <si>
    <t>Cisco Quad Camera</t>
  </si>
  <si>
    <t>PSU-12VDC-70W-GR+</t>
  </si>
  <si>
    <t>Powersupply - AC/DC, 12V, 6.25A, grey</t>
  </si>
  <si>
    <t>BRKT-QCAM-WMK-</t>
  </si>
  <si>
    <t>Wall mounting bracket for Quad Camera</t>
  </si>
  <si>
    <t>CAB-DV10-8M+</t>
  </si>
  <si>
    <t>Network cable (ethernet) 8 meter</t>
  </si>
  <si>
    <t>CS-CODEC-PLUS+</t>
  </si>
  <si>
    <t>Cisco Webex Codec Plus</t>
  </si>
  <si>
    <t>CS-T10-TS+</t>
  </si>
  <si>
    <t>Cisco Webex Room Navigator - Table stand version</t>
  </si>
  <si>
    <t>A-FLEX-DEVICE</t>
  </si>
  <si>
    <t>Webex Device Subscription</t>
  </si>
  <si>
    <t>SVS-FLXD-SUPT-BAS</t>
  </si>
  <si>
    <t>Basic Support for Flex-Device</t>
  </si>
  <si>
    <t>A-FLEX-C-DEVICE</t>
  </si>
  <si>
    <t>Webex Device Cloud Subscription</t>
  </si>
  <si>
    <t>A-FLEX-DEVREG-ENT</t>
  </si>
  <si>
    <t>Cloud Device Registration Entitlement</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</si>
  <si>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</si>
  <si>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</si>
  <si>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</si>
  <si>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</si>
  <si>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</si>
  <si>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</si>
  <si>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</si>
  <si>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</si>
  <si>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</si>
  <si>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CX136021182HM</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</si>
  <si>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</si>
  <si>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</si>
  <si>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</si>
  <si>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</si>
  <si>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Margin@0.5%</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</si>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</sst>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42">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xf numFmtId="0" fontId="4" fillId="0" borderId="3"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44"/>
  <sheetViews>
    <sheetView showGridLines="0" tabSelected="1" topLeftCell="A16" workbookViewId="0">
      <selection activeCell="P22" sqref="P22"/>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31" t="s">
        <v>0</v>
      </c>
      <c r="B2" s="32"/>
      <c r="C2" s="32"/>
      <c r="D2" s="32"/>
      <c r="E2" s="32"/>
      <c r="F2" s="32"/>
      <c r="G2" s="32"/>
      <c r="H2" s="32"/>
      <c r="I2" s="32"/>
      <c r="J2" s="32"/>
      <c r="K2" s="32"/>
      <c r="L2" s="32"/>
      <c r="M2" s="32"/>
      <c r="N2" s="32"/>
    </row>
    <row r="3" spans="1:14" ht="15" x14ac:dyDescent="0.25">
      <c r="A3" s="33" t="s">
        <v>1</v>
      </c>
      <c r="B3" s="32"/>
      <c r="C3" s="32"/>
      <c r="M3" s="34" t="s">
        <v>7</v>
      </c>
      <c r="N3" s="32"/>
    </row>
    <row r="4" spans="1:14" ht="15" x14ac:dyDescent="0.25">
      <c r="A4" s="33" t="s">
        <v>2</v>
      </c>
      <c r="B4" s="32"/>
      <c r="C4" s="32"/>
      <c r="M4" s="33" t="s">
        <v>7</v>
      </c>
      <c r="N4" s="32"/>
    </row>
    <row r="5" spans="1:14" ht="15" x14ac:dyDescent="0.25">
      <c r="A5" s="33" t="s">
        <v>3</v>
      </c>
      <c r="B5" s="32"/>
      <c r="C5" s="32"/>
      <c r="M5" s="33" t="s">
        <v>7</v>
      </c>
      <c r="N5" s="32"/>
    </row>
    <row r="6" spans="1:14" ht="15" x14ac:dyDescent="0.25">
      <c r="A6" s="33" t="s">
        <v>4</v>
      </c>
      <c r="B6" s="32"/>
      <c r="C6" s="32"/>
      <c r="M6" s="33" t="s">
        <v>5</v>
      </c>
      <c r="N6" s="32"/>
    </row>
    <row r="7" spans="1:14" ht="15" x14ac:dyDescent="0.25">
      <c r="A7" s="33" t="s">
        <v>5</v>
      </c>
      <c r="B7" s="32"/>
      <c r="C7" s="32"/>
      <c r="M7" s="32"/>
      <c r="N7" s="32"/>
    </row>
    <row r="8" spans="1:14" ht="15" x14ac:dyDescent="0.25">
      <c r="A8" s="33" t="s">
        <v>6</v>
      </c>
      <c r="B8" s="32"/>
      <c r="C8" s="32"/>
      <c r="M8" s="32"/>
      <c r="N8" s="32"/>
    </row>
    <row r="10" spans="1:14" ht="15.75" thickBot="1" x14ac:dyDescent="0.3">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35" t="s">
        <v>8</v>
      </c>
      <c r="B11" s="32"/>
      <c r="C11" s="32"/>
      <c r="D11" s="32"/>
      <c r="E11" s="32"/>
      <c r="F11" s="32"/>
      <c r="G11" s="32"/>
      <c r="H11" s="32"/>
      <c r="I11" s="32"/>
      <c r="J11" s="32"/>
      <c r="K11" s="32"/>
      <c r="L11" s="32"/>
      <c r="M11" s="32"/>
      <c r="N11" s="32"/>
    </row>
    <row r="12" spans="1:14" ht="12.75" customHeight="1" x14ac:dyDescent="0.25">
      <c r="A12" s="32"/>
      <c r="B12" s="32"/>
      <c r="C12" s="32"/>
      <c r="D12" s="32"/>
      <c r="E12" s="32"/>
      <c r="F12" s="32"/>
      <c r="G12" s="32"/>
      <c r="H12" s="32"/>
      <c r="I12" s="32"/>
      <c r="J12" s="32"/>
      <c r="K12" s="32"/>
      <c r="L12" s="32"/>
      <c r="M12" s="32"/>
      <c r="N12" s="32"/>
    </row>
    <row r="13" spans="1:14" ht="15" x14ac:dyDescent="0.25">
      <c r="A13" s="34" t="s">
        <v>9</v>
      </c>
      <c r="B13" s="32"/>
      <c r="L13" s="3" t="s">
        <v>62</v>
      </c>
      <c r="N13" s="4" t="s">
        <v>63</v>
      </c>
    </row>
    <row r="14" spans="1:14" ht="15" x14ac:dyDescent="0.25">
      <c r="L14" s="3" t="s">
        <v>64</v>
      </c>
      <c r="N14" s="4" t="s">
        <v>65</v>
      </c>
    </row>
    <row r="17" spans="1:18" ht="15" x14ac:dyDescent="0.25">
      <c r="L17" s="36" t="s">
        <v>10</v>
      </c>
      <c r="M17" s="32"/>
      <c r="N17" s="32"/>
    </row>
    <row r="18" spans="1:18"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39" t="s">
        <v>67</v>
      </c>
      <c r="P18" s="39" t="s">
        <v>68</v>
      </c>
      <c r="Q18" s="39" t="s">
        <v>69</v>
      </c>
      <c r="R18" s="39" t="s">
        <v>70</v>
      </c>
    </row>
    <row r="19" spans="1:18" ht="24" x14ac:dyDescent="0.25">
      <c r="A19" s="16" t="s">
        <v>25</v>
      </c>
      <c r="B19" s="15" t="s">
        <v>26</v>
      </c>
      <c r="C19" s="41" t="s">
        <v>27</v>
      </c>
      <c r="D19" s="13" t="s">
        <v>28</v>
      </c>
      <c r="E19" s="13">
        <v>112</v>
      </c>
      <c r="F19" s="12">
        <v>1757802</v>
      </c>
      <c r="G19" s="14"/>
      <c r="H19" s="14">
        <v>1</v>
      </c>
      <c r="I19" s="12">
        <f t="shared" ref="I19:I28" si="0">ROUND(F19-((F19*J19)/100),2)</f>
        <v>1757802</v>
      </c>
      <c r="J19" s="12"/>
      <c r="K19" s="12">
        <f t="shared" ref="K19:K28" si="1">ROUND((H19 * I19),2)</f>
        <v>1757802</v>
      </c>
      <c r="L19" s="12">
        <v>21306.32</v>
      </c>
      <c r="M19" s="12">
        <v>120754.84</v>
      </c>
      <c r="N19" s="12">
        <v>21306.32</v>
      </c>
      <c r="O19" s="40">
        <f>K19+M19+N19</f>
        <v>1899863.1600000001</v>
      </c>
      <c r="P19">
        <f>O19*0.5%</f>
        <v>9499.3158000000003</v>
      </c>
      <c r="Q19" s="40">
        <f>O19+P19</f>
        <v>1909362.4758000001</v>
      </c>
      <c r="R19">
        <f>Q19/H19</f>
        <v>1909362.4758000001</v>
      </c>
    </row>
    <row r="20" spans="1:18" ht="24" x14ac:dyDescent="0.25">
      <c r="A20" s="11" t="s">
        <v>29</v>
      </c>
      <c r="B20" s="11" t="s">
        <v>26</v>
      </c>
      <c r="C20" s="15" t="s">
        <v>30</v>
      </c>
      <c r="D20" s="13">
        <v>12</v>
      </c>
      <c r="E20" s="13" t="s">
        <v>31</v>
      </c>
      <c r="F20" s="17">
        <v>165196.63</v>
      </c>
      <c r="G20" s="14"/>
      <c r="H20" s="14">
        <v>1</v>
      </c>
      <c r="I20" s="12">
        <f t="shared" si="0"/>
        <v>165196.63</v>
      </c>
      <c r="J20" s="12"/>
      <c r="K20" s="12">
        <f t="shared" si="1"/>
        <v>165196.63</v>
      </c>
      <c r="L20" s="12">
        <v>0</v>
      </c>
      <c r="M20" s="12">
        <v>0</v>
      </c>
      <c r="N20" s="12">
        <v>0</v>
      </c>
      <c r="O20" s="40">
        <f t="shared" ref="O20:O31" si="2">K20+M20+N20</f>
        <v>165196.63</v>
      </c>
      <c r="P20">
        <f t="shared" ref="P20:P31" si="3">O20*0.5%</f>
        <v>825.98315000000002</v>
      </c>
      <c r="Q20" s="40">
        <f t="shared" ref="Q20:Q31" si="4">O20+P20</f>
        <v>166022.61314999999</v>
      </c>
      <c r="R20">
        <f t="shared" ref="R20:R31" si="5">Q20/H20</f>
        <v>166022.61314999999</v>
      </c>
    </row>
    <row r="21" spans="1:18" ht="15" x14ac:dyDescent="0.25">
      <c r="A21" s="11" t="s">
        <v>32</v>
      </c>
      <c r="B21" s="11" t="s">
        <v>26</v>
      </c>
      <c r="C21" s="15" t="s">
        <v>33</v>
      </c>
      <c r="D21" s="13" t="s">
        <v>28</v>
      </c>
      <c r="E21" s="13">
        <v>21</v>
      </c>
      <c r="F21" s="18">
        <v>0</v>
      </c>
      <c r="G21" s="14"/>
      <c r="H21" s="14">
        <v>2</v>
      </c>
      <c r="I21" s="12">
        <f t="shared" si="0"/>
        <v>0</v>
      </c>
      <c r="J21" s="12"/>
      <c r="K21" s="12">
        <f t="shared" si="1"/>
        <v>0</v>
      </c>
      <c r="L21" s="12">
        <v>0</v>
      </c>
      <c r="M21" s="12">
        <v>0</v>
      </c>
      <c r="N21" s="12">
        <v>0</v>
      </c>
      <c r="O21" s="40">
        <f t="shared" si="2"/>
        <v>0</v>
      </c>
      <c r="P21">
        <f t="shared" si="3"/>
        <v>0</v>
      </c>
      <c r="Q21" s="40">
        <f t="shared" si="4"/>
        <v>0</v>
      </c>
      <c r="R21">
        <f t="shared" si="5"/>
        <v>0</v>
      </c>
    </row>
    <row r="22" spans="1:18" ht="15" x14ac:dyDescent="0.25">
      <c r="A22" s="11" t="s">
        <v>34</v>
      </c>
      <c r="B22" s="11" t="s">
        <v>26</v>
      </c>
      <c r="C22" s="15" t="s">
        <v>35</v>
      </c>
      <c r="D22" s="13" t="s">
        <v>28</v>
      </c>
      <c r="E22" s="13">
        <v>112</v>
      </c>
      <c r="F22" s="19">
        <v>0</v>
      </c>
      <c r="G22" s="14"/>
      <c r="H22" s="14">
        <v>1</v>
      </c>
      <c r="I22" s="12">
        <f t="shared" si="0"/>
        <v>0</v>
      </c>
      <c r="J22" s="12"/>
      <c r="K22" s="12">
        <f t="shared" si="1"/>
        <v>0</v>
      </c>
      <c r="L22" s="12">
        <v>0</v>
      </c>
      <c r="M22" s="12">
        <v>0</v>
      </c>
      <c r="N22" s="12">
        <v>0</v>
      </c>
      <c r="O22" s="40">
        <f t="shared" si="2"/>
        <v>0</v>
      </c>
      <c r="P22">
        <f t="shared" si="3"/>
        <v>0</v>
      </c>
      <c r="Q22" s="40">
        <f t="shared" si="4"/>
        <v>0</v>
      </c>
      <c r="R22">
        <f t="shared" si="5"/>
        <v>0</v>
      </c>
    </row>
    <row r="23" spans="1:18" ht="24" x14ac:dyDescent="0.25">
      <c r="A23" s="11" t="s">
        <v>36</v>
      </c>
      <c r="B23" s="11" t="s">
        <v>26</v>
      </c>
      <c r="C23" s="15" t="s">
        <v>37</v>
      </c>
      <c r="D23" s="13" t="s">
        <v>28</v>
      </c>
      <c r="E23" s="13">
        <v>84</v>
      </c>
      <c r="F23" s="20">
        <v>0</v>
      </c>
      <c r="G23" s="14"/>
      <c r="H23" s="14">
        <v>2</v>
      </c>
      <c r="I23" s="12">
        <f t="shared" si="0"/>
        <v>0</v>
      </c>
      <c r="J23" s="12"/>
      <c r="K23" s="12">
        <f t="shared" si="1"/>
        <v>0</v>
      </c>
      <c r="L23" s="12">
        <v>0</v>
      </c>
      <c r="M23" s="12">
        <v>0</v>
      </c>
      <c r="N23" s="12">
        <v>0</v>
      </c>
      <c r="O23" s="40">
        <f t="shared" si="2"/>
        <v>0</v>
      </c>
      <c r="P23">
        <f t="shared" si="3"/>
        <v>0</v>
      </c>
      <c r="Q23" s="40">
        <f t="shared" si="4"/>
        <v>0</v>
      </c>
      <c r="R23">
        <f t="shared" si="5"/>
        <v>0</v>
      </c>
    </row>
    <row r="24" spans="1:18" ht="24" x14ac:dyDescent="0.25">
      <c r="A24" s="11" t="s">
        <v>38</v>
      </c>
      <c r="B24" s="11" t="s">
        <v>26</v>
      </c>
      <c r="C24" s="15" t="s">
        <v>39</v>
      </c>
      <c r="D24" s="13" t="s">
        <v>28</v>
      </c>
      <c r="E24" s="13">
        <v>21</v>
      </c>
      <c r="F24" s="21">
        <v>0</v>
      </c>
      <c r="G24" s="14"/>
      <c r="H24" s="14">
        <v>1</v>
      </c>
      <c r="I24" s="12">
        <f t="shared" si="0"/>
        <v>0</v>
      </c>
      <c r="J24" s="12"/>
      <c r="K24" s="12">
        <f t="shared" si="1"/>
        <v>0</v>
      </c>
      <c r="L24" s="12">
        <v>0</v>
      </c>
      <c r="M24" s="12">
        <v>0</v>
      </c>
      <c r="N24" s="12">
        <v>0</v>
      </c>
      <c r="O24" s="40">
        <f t="shared" si="2"/>
        <v>0</v>
      </c>
      <c r="P24">
        <f t="shared" si="3"/>
        <v>0</v>
      </c>
      <c r="Q24" s="40">
        <f t="shared" si="4"/>
        <v>0</v>
      </c>
      <c r="R24">
        <f t="shared" si="5"/>
        <v>0</v>
      </c>
    </row>
    <row r="25" spans="1:18" ht="15" x14ac:dyDescent="0.25">
      <c r="A25" s="11" t="s">
        <v>40</v>
      </c>
      <c r="B25" s="11" t="s">
        <v>26</v>
      </c>
      <c r="C25" s="15" t="s">
        <v>41</v>
      </c>
      <c r="D25" s="13" t="s">
        <v>28</v>
      </c>
      <c r="E25" s="13">
        <v>21</v>
      </c>
      <c r="F25" s="22">
        <v>0</v>
      </c>
      <c r="G25" s="14"/>
      <c r="H25" s="14">
        <v>1</v>
      </c>
      <c r="I25" s="12">
        <f t="shared" si="0"/>
        <v>0</v>
      </c>
      <c r="J25" s="12"/>
      <c r="K25" s="12">
        <f t="shared" si="1"/>
        <v>0</v>
      </c>
      <c r="L25" s="12">
        <v>0</v>
      </c>
      <c r="M25" s="12">
        <v>0</v>
      </c>
      <c r="N25" s="12">
        <v>0</v>
      </c>
      <c r="O25" s="40">
        <f t="shared" si="2"/>
        <v>0</v>
      </c>
      <c r="P25">
        <f t="shared" si="3"/>
        <v>0</v>
      </c>
      <c r="Q25" s="40">
        <f t="shared" si="4"/>
        <v>0</v>
      </c>
      <c r="R25">
        <f t="shared" si="5"/>
        <v>0</v>
      </c>
    </row>
    <row r="26" spans="1:18" ht="15" x14ac:dyDescent="0.25">
      <c r="A26" s="11" t="s">
        <v>42</v>
      </c>
      <c r="B26" s="11" t="s">
        <v>26</v>
      </c>
      <c r="C26" s="15" t="s">
        <v>43</v>
      </c>
      <c r="D26" s="13" t="s">
        <v>28</v>
      </c>
      <c r="E26" s="13">
        <v>112</v>
      </c>
      <c r="F26" s="23">
        <v>0</v>
      </c>
      <c r="G26" s="14"/>
      <c r="H26" s="14">
        <v>1</v>
      </c>
      <c r="I26" s="12">
        <f t="shared" si="0"/>
        <v>0</v>
      </c>
      <c r="J26" s="12"/>
      <c r="K26" s="12">
        <f t="shared" si="1"/>
        <v>0</v>
      </c>
      <c r="L26" s="12">
        <v>0</v>
      </c>
      <c r="M26" s="12">
        <v>0</v>
      </c>
      <c r="N26" s="12">
        <v>0</v>
      </c>
      <c r="O26" s="40">
        <f t="shared" si="2"/>
        <v>0</v>
      </c>
      <c r="P26">
        <f t="shared" si="3"/>
        <v>0</v>
      </c>
      <c r="Q26" s="40">
        <f t="shared" si="4"/>
        <v>0</v>
      </c>
      <c r="R26">
        <f t="shared" si="5"/>
        <v>0</v>
      </c>
    </row>
    <row r="27" spans="1:18" ht="24" x14ac:dyDescent="0.25">
      <c r="A27" s="11" t="s">
        <v>44</v>
      </c>
      <c r="B27" s="11" t="s">
        <v>26</v>
      </c>
      <c r="C27" s="15" t="s">
        <v>45</v>
      </c>
      <c r="D27" s="13" t="s">
        <v>28</v>
      </c>
      <c r="E27" s="13">
        <v>21</v>
      </c>
      <c r="F27" s="24">
        <v>0</v>
      </c>
      <c r="G27" s="14"/>
      <c r="H27" s="14">
        <v>1</v>
      </c>
      <c r="I27" s="12">
        <f t="shared" si="0"/>
        <v>0</v>
      </c>
      <c r="J27" s="12"/>
      <c r="K27" s="12">
        <f t="shared" si="1"/>
        <v>0</v>
      </c>
      <c r="L27" s="12">
        <v>0</v>
      </c>
      <c r="M27" s="12">
        <v>0</v>
      </c>
      <c r="N27" s="12">
        <v>0</v>
      </c>
      <c r="O27" s="40">
        <f t="shared" si="2"/>
        <v>0</v>
      </c>
      <c r="P27">
        <f t="shared" si="3"/>
        <v>0</v>
      </c>
      <c r="Q27" s="40">
        <f t="shared" si="4"/>
        <v>0</v>
      </c>
      <c r="R27">
        <f t="shared" si="5"/>
        <v>0</v>
      </c>
    </row>
    <row r="28" spans="1:18" ht="15" x14ac:dyDescent="0.25">
      <c r="A28" s="16" t="s">
        <v>46</v>
      </c>
      <c r="B28" s="15" t="s">
        <v>26</v>
      </c>
      <c r="C28" s="15" t="s">
        <v>47</v>
      </c>
      <c r="D28" s="13" t="s">
        <v>28</v>
      </c>
      <c r="E28" s="13" t="s">
        <v>31</v>
      </c>
      <c r="F28" s="12">
        <v>0</v>
      </c>
      <c r="G28" s="14"/>
      <c r="H28" s="14">
        <v>1</v>
      </c>
      <c r="I28" s="12">
        <f t="shared" si="0"/>
        <v>0</v>
      </c>
      <c r="J28" s="12"/>
      <c r="K28" s="12">
        <f t="shared" si="1"/>
        <v>0</v>
      </c>
      <c r="L28" s="12">
        <v>0</v>
      </c>
      <c r="M28" s="12">
        <v>0</v>
      </c>
      <c r="N28" s="12">
        <v>0</v>
      </c>
      <c r="O28" s="40">
        <f t="shared" si="2"/>
        <v>0</v>
      </c>
      <c r="P28">
        <f t="shared" si="3"/>
        <v>0</v>
      </c>
      <c r="Q28" s="40">
        <f t="shared" si="4"/>
        <v>0</v>
      </c>
      <c r="R28">
        <f t="shared" si="5"/>
        <v>0</v>
      </c>
    </row>
    <row r="29" spans="1:18" ht="15" x14ac:dyDescent="0.25">
      <c r="A29" s="11" t="s">
        <v>48</v>
      </c>
      <c r="B29" s="11" t="s">
        <v>26</v>
      </c>
      <c r="C29" s="15" t="s">
        <v>49</v>
      </c>
      <c r="D29" s="13" t="s">
        <v>28</v>
      </c>
      <c r="E29" s="13">
        <v>3</v>
      </c>
      <c r="F29" s="25">
        <v>0</v>
      </c>
      <c r="G29" s="14"/>
      <c r="H29" s="14">
        <v>1</v>
      </c>
      <c r="I29" s="26">
        <f>ROUND(F29-((F29*J29)/100),2)</f>
        <v>0</v>
      </c>
      <c r="J29" s="12"/>
      <c r="K29" s="12">
        <f>ROUND((H29 * I29 * (12)),2)</f>
        <v>0</v>
      </c>
      <c r="L29" s="12">
        <v>0</v>
      </c>
      <c r="M29" s="12">
        <v>0</v>
      </c>
      <c r="N29" s="12">
        <v>0</v>
      </c>
      <c r="O29" s="40">
        <f t="shared" si="2"/>
        <v>0</v>
      </c>
      <c r="P29">
        <f t="shared" si="3"/>
        <v>0</v>
      </c>
      <c r="Q29" s="40">
        <f t="shared" si="4"/>
        <v>0</v>
      </c>
      <c r="R29">
        <f t="shared" si="5"/>
        <v>0</v>
      </c>
    </row>
    <row r="30" spans="1:18" ht="15" x14ac:dyDescent="0.25">
      <c r="A30" s="11" t="s">
        <v>50</v>
      </c>
      <c r="B30" s="11" t="s">
        <v>26</v>
      </c>
      <c r="C30" s="15" t="s">
        <v>51</v>
      </c>
      <c r="D30" s="13" t="s">
        <v>28</v>
      </c>
      <c r="E30" s="13">
        <v>21</v>
      </c>
      <c r="F30" s="27">
        <v>2236.1</v>
      </c>
      <c r="G30" s="14"/>
      <c r="H30" s="14">
        <v>1</v>
      </c>
      <c r="I30" s="28">
        <f>ROUND(F30-((F30*J30)/100),2)</f>
        <v>2236.1</v>
      </c>
      <c r="J30" s="12"/>
      <c r="K30" s="12">
        <f>ROUND((H30 * I30 * (12)),2)</f>
        <v>26833.200000000001</v>
      </c>
      <c r="L30" s="12">
        <v>0</v>
      </c>
      <c r="M30" s="12">
        <v>0</v>
      </c>
      <c r="N30" s="12">
        <v>0</v>
      </c>
      <c r="O30" s="40">
        <f t="shared" si="2"/>
        <v>26833.200000000001</v>
      </c>
      <c r="P30">
        <f t="shared" si="3"/>
        <v>134.166</v>
      </c>
      <c r="Q30" s="40">
        <f t="shared" si="4"/>
        <v>26967.366000000002</v>
      </c>
      <c r="R30">
        <f t="shared" si="5"/>
        <v>26967.366000000002</v>
      </c>
    </row>
    <row r="31" spans="1:18" ht="24" x14ac:dyDescent="0.25">
      <c r="A31" s="11" t="s">
        <v>52</v>
      </c>
      <c r="B31" s="11" t="s">
        <v>26</v>
      </c>
      <c r="C31" s="15" t="s">
        <v>53</v>
      </c>
      <c r="D31" s="13" t="s">
        <v>28</v>
      </c>
      <c r="E31" s="13" t="s">
        <v>31</v>
      </c>
      <c r="F31" s="29">
        <v>0</v>
      </c>
      <c r="G31" s="14"/>
      <c r="H31" s="14">
        <v>1</v>
      </c>
      <c r="I31" s="30">
        <f>ROUND(F31-((F31*J31)/100),2)</f>
        <v>0</v>
      </c>
      <c r="J31" s="12"/>
      <c r="K31" s="12">
        <f>ROUND((H31 * I31 * (12)),2)</f>
        <v>0</v>
      </c>
      <c r="L31" s="12">
        <v>0</v>
      </c>
      <c r="M31" s="12">
        <v>0</v>
      </c>
      <c r="N31" s="12">
        <v>0</v>
      </c>
      <c r="O31" s="40">
        <f t="shared" si="2"/>
        <v>0</v>
      </c>
      <c r="P31">
        <f t="shared" si="3"/>
        <v>0</v>
      </c>
      <c r="Q31" s="40">
        <f t="shared" si="4"/>
        <v>0</v>
      </c>
      <c r="R31">
        <f t="shared" si="5"/>
        <v>0</v>
      </c>
    </row>
    <row r="32" spans="1:18" ht="15.75" thickBot="1" x14ac:dyDescent="0.3">
      <c r="A32" s="2" t="s">
        <v>7</v>
      </c>
      <c r="B32" s="2" t="s">
        <v>7</v>
      </c>
      <c r="C32" s="2" t="s">
        <v>7</v>
      </c>
      <c r="D32" s="2" t="s">
        <v>7</v>
      </c>
      <c r="E32" s="2" t="s">
        <v>7</v>
      </c>
      <c r="F32" s="2" t="s">
        <v>7</v>
      </c>
      <c r="G32" s="2" t="s">
        <v>7</v>
      </c>
      <c r="H32" s="2" t="s">
        <v>7</v>
      </c>
      <c r="I32" s="2" t="s">
        <v>7</v>
      </c>
      <c r="J32" s="2" t="s">
        <v>7</v>
      </c>
      <c r="K32" s="2" t="s">
        <v>7</v>
      </c>
      <c r="L32" s="2" t="s">
        <v>7</v>
      </c>
      <c r="M32" s="2" t="s">
        <v>7</v>
      </c>
      <c r="N32" s="2" t="s">
        <v>7</v>
      </c>
    </row>
    <row r="34" spans="1:14" ht="15" x14ac:dyDescent="0.25">
      <c r="A34" s="34" t="s">
        <v>58</v>
      </c>
      <c r="B34" s="34" t="s">
        <v>7</v>
      </c>
      <c r="C34" s="32"/>
      <c r="D34" s="32"/>
      <c r="L34" s="3" t="s">
        <v>54</v>
      </c>
      <c r="N34" s="6">
        <f>(K19+K21+K22+K23+K24+K25+K26+K27)</f>
        <v>1757802</v>
      </c>
    </row>
    <row r="35" spans="1:14" ht="15" x14ac:dyDescent="0.25">
      <c r="A35" s="34" t="s">
        <v>59</v>
      </c>
      <c r="B35" s="34" t="s">
        <v>7</v>
      </c>
      <c r="C35" s="32"/>
      <c r="D35" s="32"/>
      <c r="L35" s="3" t="s">
        <v>55</v>
      </c>
      <c r="N35" s="6">
        <f>(K20)</f>
        <v>165196.63</v>
      </c>
    </row>
    <row r="36" spans="1:14" ht="15" x14ac:dyDescent="0.25">
      <c r="L36" s="3" t="s">
        <v>56</v>
      </c>
      <c r="N36" s="6">
        <f>(K28+K29+K30+K31)</f>
        <v>26833.200000000001</v>
      </c>
    </row>
    <row r="37" spans="1:14" ht="15" x14ac:dyDescent="0.25">
      <c r="L37" s="3" t="s">
        <v>57</v>
      </c>
      <c r="N37" s="5">
        <f>(N35+N34+N36)</f>
        <v>1949831.8299999998</v>
      </c>
    </row>
    <row r="38" spans="1:14" ht="15" x14ac:dyDescent="0.25">
      <c r="A38" s="32" t="s">
        <v>60</v>
      </c>
      <c r="B38" s="32"/>
      <c r="C38" s="32"/>
      <c r="D38" s="32"/>
    </row>
    <row r="39" spans="1:14" ht="15" x14ac:dyDescent="0.25">
      <c r="A39" s="37" t="s">
        <v>7</v>
      </c>
      <c r="B39" s="32"/>
      <c r="C39" s="32"/>
      <c r="D39" s="32"/>
      <c r="E39" s="32"/>
      <c r="F39" s="32"/>
      <c r="G39" s="32"/>
      <c r="H39" s="32"/>
      <c r="I39" s="32"/>
      <c r="J39" s="32"/>
      <c r="L39" s="34" t="s">
        <v>61</v>
      </c>
      <c r="M39" s="32"/>
      <c r="N39" s="1" t="s">
        <v>7</v>
      </c>
    </row>
    <row r="40" spans="1:14" ht="21.95" customHeight="1" x14ac:dyDescent="0.25">
      <c r="A40" s="32"/>
      <c r="B40" s="32"/>
      <c r="C40" s="32"/>
      <c r="D40" s="32"/>
      <c r="E40" s="32"/>
      <c r="F40" s="32"/>
      <c r="G40" s="32"/>
      <c r="H40" s="32"/>
      <c r="I40" s="32"/>
      <c r="J40" s="32"/>
      <c r="N40" s="7" t="s">
        <v>1</v>
      </c>
    </row>
    <row r="41" spans="1:14" ht="15.75" thickBot="1" x14ac:dyDescent="0.3">
      <c r="A41" s="2" t="s">
        <v>7</v>
      </c>
      <c r="B41" s="2" t="s">
        <v>7</v>
      </c>
      <c r="C41" s="2" t="s">
        <v>7</v>
      </c>
      <c r="D41" s="2" t="s">
        <v>7</v>
      </c>
      <c r="E41" s="2" t="s">
        <v>7</v>
      </c>
      <c r="F41" s="2" t="s">
        <v>7</v>
      </c>
      <c r="G41" s="2" t="s">
        <v>7</v>
      </c>
      <c r="H41" s="2" t="s">
        <v>7</v>
      </c>
      <c r="I41" s="2" t="s">
        <v>7</v>
      </c>
      <c r="J41" s="2" t="s">
        <v>7</v>
      </c>
      <c r="K41" s="2" t="s">
        <v>7</v>
      </c>
      <c r="L41" s="2" t="s">
        <v>7</v>
      </c>
      <c r="M41" s="2" t="s">
        <v>7</v>
      </c>
      <c r="N41" s="2" t="s">
        <v>7</v>
      </c>
    </row>
    <row r="42" spans="1:14" ht="15" x14ac:dyDescent="0.25">
      <c r="A42" s="38" t="s">
        <v>66</v>
      </c>
      <c r="B42" s="32"/>
      <c r="C42" s="32"/>
      <c r="D42" s="32"/>
      <c r="E42" s="32"/>
      <c r="F42" s="32"/>
      <c r="G42" s="32"/>
      <c r="H42" s="32"/>
      <c r="I42" s="32"/>
      <c r="J42" s="32"/>
      <c r="K42" s="32"/>
      <c r="L42" s="32"/>
      <c r="M42" s="32"/>
      <c r="N42" s="32"/>
    </row>
    <row r="43" spans="1:14" ht="12.75" customHeight="1" x14ac:dyDescent="0.25">
      <c r="A43" s="32"/>
      <c r="B43" s="32"/>
      <c r="C43" s="32"/>
      <c r="D43" s="32"/>
      <c r="E43" s="32"/>
      <c r="F43" s="32"/>
      <c r="G43" s="32"/>
      <c r="H43" s="32"/>
      <c r="I43" s="32"/>
      <c r="J43" s="32"/>
      <c r="K43" s="32"/>
      <c r="L43" s="32"/>
      <c r="M43" s="32"/>
      <c r="N43" s="32"/>
    </row>
    <row r="44" spans="1:14" ht="12.75" customHeight="1" x14ac:dyDescent="0.25">
      <c r="A44" s="32"/>
      <c r="B44" s="32"/>
      <c r="C44" s="32"/>
      <c r="D44" s="32"/>
      <c r="E44" s="32"/>
      <c r="F44" s="32"/>
      <c r="G44" s="32"/>
      <c r="H44" s="32"/>
      <c r="I44" s="32"/>
      <c r="J44" s="32"/>
      <c r="K44" s="32"/>
      <c r="L44" s="32"/>
      <c r="M44" s="32"/>
      <c r="N44" s="32"/>
    </row>
  </sheetData>
  <mergeCells count="22">
    <mergeCell ref="A35:D35"/>
    <mergeCell ref="A38:D38"/>
    <mergeCell ref="A39:J40"/>
    <mergeCell ref="L39:M39"/>
    <mergeCell ref="A42:N44"/>
    <mergeCell ref="M7:N7"/>
    <mergeCell ref="A11:N12"/>
    <mergeCell ref="A13:B13"/>
    <mergeCell ref="L17:N17"/>
    <mergeCell ref="A34:D34"/>
    <mergeCell ref="A7:C7"/>
    <mergeCell ref="A8:C8"/>
    <mergeCell ref="M8:N8"/>
    <mergeCell ref="A2:N2"/>
    <mergeCell ref="A3:C3"/>
    <mergeCell ref="A4:C4"/>
    <mergeCell ref="A5:C5"/>
    <mergeCell ref="A6:C6"/>
    <mergeCell ref="M3:N3"/>
    <mergeCell ref="M4:N4"/>
    <mergeCell ref="M5:N5"/>
    <mergeCell ref="M6:N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Mohammed Abrar</cp:lastModifiedBy>
  <dcterms:created xsi:type="dcterms:W3CDTF">2022-05-27T04:50:04Z</dcterms:created>
  <dcterms:modified xsi:type="dcterms:W3CDTF">2022-11-25T09:46:16Z</dcterms:modified>
</cp:coreProperties>
</file>