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S\Downloads\"/>
    </mc:Choice>
  </mc:AlternateContent>
  <bookViews>
    <workbookView xWindow="0" yWindow="0" windowWidth="20490" windowHeight="7530"/>
  </bookViews>
  <sheets>
    <sheet name="Price Estimate" sheetId="1" r:id="rId1"/>
  </sheets>
  <calcPr calcId="162913"/>
</workbook>
</file>

<file path=xl/calcChain.xml><?xml version="1.0" encoding="utf-8"?>
<calcChain xmlns="http://schemas.openxmlformats.org/spreadsheetml/2006/main">
  <c r="I35" i="1" l="1"/>
  <c r="K35" i="1" s="1"/>
  <c r="I34" i="1"/>
  <c r="K34" i="1" s="1"/>
  <c r="I33" i="1"/>
  <c r="K33" i="1" s="1"/>
  <c r="I32" i="1"/>
  <c r="K32" i="1" s="1"/>
  <c r="I31" i="1"/>
  <c r="K31" i="1" s="1"/>
  <c r="I30" i="1"/>
  <c r="K30" i="1" s="1"/>
  <c r="I29" i="1"/>
  <c r="K29" i="1" s="1"/>
  <c r="K40" i="1" s="1"/>
  <c r="I28" i="1"/>
  <c r="K28" i="1" s="1"/>
  <c r="I27" i="1"/>
  <c r="K27" i="1" s="1"/>
  <c r="I26" i="1"/>
  <c r="K26" i="1" s="1"/>
  <c r="I25" i="1"/>
  <c r="K25" i="1" s="1"/>
  <c r="I24" i="1"/>
  <c r="K24" i="1" s="1"/>
  <c r="I23" i="1"/>
  <c r="K23" i="1" s="1"/>
  <c r="I22" i="1"/>
  <c r="K22" i="1" s="1"/>
  <c r="I21" i="1"/>
  <c r="K21" i="1" s="1"/>
  <c r="I20" i="1"/>
  <c r="K20" i="1" s="1"/>
  <c r="K39" i="1" s="1"/>
  <c r="I19" i="1"/>
  <c r="K19" i="1" s="1"/>
  <c r="K38" i="1" l="1"/>
  <c r="K41" i="1" s="1"/>
</calcChain>
</file>

<file path=xl/sharedStrings.xml><?xml version="1.0" encoding="utf-8"?>
<sst xmlns="http://schemas.openxmlformats.org/spreadsheetml/2006/main" count="163" uniqueCount="71">
  <si>
    <t>Price Estimate</t>
  </si>
  <si>
    <t>Meenakshi Narasimhamurthy</t>
  </si>
  <si>
    <t>CONNECTIVITY SOLUTIONS</t>
  </si>
  <si>
    <t>1877,1ST FLOOR,31ST CROSS,10TH MAINBANASHANKARI,0</t>
  </si>
  <si>
    <t>BANGALORE, KA-560070</t>
  </si>
  <si>
    <t>INDIA</t>
  </si>
  <si>
    <t>Ph no:+91 9148981604</t>
  </si>
  <si>
    <t/>
  </si>
  <si>
    <t>Price Estimate for planning and information purposes only and is not a binding offer from Cisco.</t>
  </si>
  <si>
    <r>
      <rPr>
        <b/>
        <sz val="9"/>
        <color indexed="8"/>
        <rFont val="Calibri"/>
      </rPr>
      <t>Date:</t>
    </r>
    <r>
      <rPr>
        <sz val="9"/>
        <color indexed="8"/>
        <rFont val="Calibri"/>
      </rPr>
      <t xml:space="preserve"> 22-Aug-2022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</si>
  <si>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</si>
  <si>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</si>
  <si>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</si>
  <si>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</si>
  <si>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</si>
  <si>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</si>
  <si>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</si>
  <si>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</si>
  <si>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</si>
  <si>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</si>
  <si>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</si>
  <si>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</si>
  <si>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C9500-24Y4C-A</t>
  </si>
  <si>
    <t>-</t>
  </si>
  <si>
    <t>Catalyst 9500 24x1/10/25G  and 4-port 40/100G, Advantage</t>
  </si>
  <si>
    <t>---</t>
  </si>
  <si>
    <t>CON-SNT-C95024YA</t>
  </si>
  <si>
    <t>SNTC-8X5XNBD Catalyst 9500 24-port 25/100G only, Adva</t>
  </si>
  <si>
    <t>N/A</t>
  </si>
  <si>
    <t>C9K-T1-FANTRAY</t>
  </si>
  <si>
    <t>Catalyst 9500 Type 4 front to back cooling Fan</t>
  </si>
  <si>
    <t>C9500-NW-A</t>
  </si>
  <si>
    <t>C9500 Network Stack, Advantage</t>
  </si>
  <si>
    <t>SC9500HUK9-176</t>
  </si>
  <si>
    <t>Cisco Catalyst 9500H XE.17.6 UNIVERSAL</t>
  </si>
  <si>
    <t>C9K-F1-SSD-240G</t>
  </si>
  <si>
    <t>Cisco pluggable SSD storage</t>
  </si>
  <si>
    <t>C9K-PWR-650WAC-R</t>
  </si>
  <si>
    <t>650W AC Config 4 Power Supply front to back cooling</t>
  </si>
  <si>
    <t>C9K-PWR-650WAC-R/2</t>
  </si>
  <si>
    <t>CAB-250V-10A-ID</t>
  </si>
  <si>
    <t>AC Power Cord - 250V, 10A , India</t>
  </si>
  <si>
    <t>C9500-DNA-24Y4C-A</t>
  </si>
  <si>
    <t>C9500 DNA Advantage, Term License</t>
  </si>
  <si>
    <t>C9500-DNA-L-A-5Y</t>
  </si>
  <si>
    <t>DNA Advantage 5 Year License</t>
  </si>
  <si>
    <t>PI-LFAS-T</t>
  </si>
  <si>
    <t>Prime Infrastructure Lifecycle &amp; Assurance Term - Smart Lic</t>
  </si>
  <si>
    <t>PI-LFAS-AP-T-5Y</t>
  </si>
  <si>
    <t>PI Dev Lic for Lifecycle &amp; Assurance Term 5Y</t>
  </si>
  <si>
    <t>NETWORK-PNP-LIC</t>
  </si>
  <si>
    <t>Network Plug-n-Play Connect for zero-touch device deployment</t>
  </si>
  <si>
    <t>QSFP-40/100-SRBD=</t>
  </si>
  <si>
    <t>100G and 40GBASE SR-BiDi QSFP Transceiver, LC, 100m OM4 MMF</t>
  </si>
  <si>
    <t>SFP-10G-SR=</t>
  </si>
  <si>
    <t>10GBASE-SR SFP Module</t>
  </si>
  <si>
    <t>GLC-TE=</t>
  </si>
  <si>
    <t>1000BASE-T SFP transceiver module for Category 5 copper wire</t>
  </si>
  <si>
    <t>Product Total</t>
  </si>
  <si>
    <t>Service Total :</t>
  </si>
  <si>
    <t>Subscription Total</t>
  </si>
  <si>
    <t>Total Price:</t>
  </si>
  <si>
    <r>
      <rPr>
        <b/>
        <sz val="9"/>
        <color indexed="8"/>
        <rFont val="Calibri"/>
      </rPr>
      <t>Valid through:</t>
    </r>
    <r>
      <rPr>
        <sz val="9"/>
        <color indexed="8"/>
        <rFont val="Calibri"/>
      </rPr>
      <t xml:space="preserve">  </t>
    </r>
  </si>
  <si>
    <r>
      <rPr>
        <b/>
        <sz val="9"/>
        <color indexed="8"/>
        <rFont val="Calibri"/>
      </rPr>
      <t>FOB Point:</t>
    </r>
    <r>
      <rPr>
        <sz val="9"/>
        <color indexed="8"/>
        <rFont val="Calibri"/>
      </rPr>
      <t xml:space="preserve">         None</t>
    </r>
  </si>
  <si>
    <t>Notes</t>
  </si>
  <si>
    <t>Signed:</t>
  </si>
  <si>
    <t>Estimate ID:</t>
  </si>
  <si>
    <t>HY137974690BE</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</si>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</sst>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9" x14ac:knownFonts="1">
    <font>
      <sz val="11"/>
      <color indexed="8"/>
      <name val="Calibri"/>
      <family val="2"/>
      <scheme val="minor"/>
    </font>
    <font>
      <b/>
      <sz val="16"/>
      <color indexed="8"/>
      <name val="Helvetica"/>
    </font>
    <font>
      <b/>
      <sz val="11"/>
      <color indexed="10"/>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9"/>
      <color indexed="8"/>
      <name val="Helvetica"/>
    </font>
    <font>
      <b/>
      <sz val="9"/>
      <color indexed="8"/>
      <name val="Helvetica"/>
    </font>
    <font>
      <sz val="9"/>
      <color indexed="8"/>
      <name val="Helvetica"/>
    </font>
    <font>
      <sz val="8"/>
      <color indexed="8"/>
      <name val="Calibri"/>
    </font>
    <font>
      <sz val="7"/>
      <color indexed="8"/>
      <name val="Helvetica"/>
    </font>
    <font>
      <b/>
      <sz val="9"/>
      <color indexed="8"/>
      <name val="Helvetica"/>
    </font>
    <font>
      <b/>
      <sz val="9"/>
      <color indexed="8"/>
      <name val="Calibri"/>
    </font>
    <font>
      <sz val="9"/>
      <color indexed="8"/>
      <name val="Calibri"/>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
      <sz val="9"/>
      <color indexed="8"/>
      <name val="Helvetica"/>
    </font>
  </fonts>
  <fills count="3">
    <fill>
      <patternFill patternType="none"/>
    </fill>
    <fill>
      <patternFill patternType="gray125"/>
    </fill>
    <fill>
      <patternFill patternType="solid">
        <fgColor indexed="55"/>
      </patternFill>
    </fill>
  </fills>
  <borders count="4">
    <border>
      <left/>
      <right/>
      <top/>
      <bottom/>
      <diagonal/>
    </border>
    <border>
      <left/>
      <right/>
      <top/>
      <bottom style="thin">
        <color indexed="8"/>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38">
    <xf numFmtId="0" fontId="0" fillId="0" borderId="0" xfId="0"/>
    <xf numFmtId="0" fontId="0" fillId="0" borderId="1" xfId="0" applyBorder="1"/>
    <xf numFmtId="0" fontId="0" fillId="0" borderId="2" xfId="0" applyBorder="1"/>
    <xf numFmtId="0" fontId="3" fillId="0" borderId="0" xfId="0" applyFont="1" applyAlignment="1">
      <alignment horizontal="left" vertical="center"/>
    </xf>
    <xf numFmtId="0" fontId="5" fillId="0" borderId="0" xfId="0" applyFont="1" applyAlignment="1">
      <alignment horizontal="right" vertical="center"/>
    </xf>
    <xf numFmtId="4" fontId="6" fillId="0" borderId="0" xfId="0" applyNumberFormat="1" applyFont="1" applyAlignment="1">
      <alignment horizontal="right" vertical="center"/>
    </xf>
    <xf numFmtId="4" fontId="7" fillId="0" borderId="0" xfId="0" applyNumberFormat="1" applyFont="1" applyAlignment="1">
      <alignment horizontal="right" vertical="center"/>
    </xf>
    <xf numFmtId="0" fontId="8" fillId="0" borderId="0" xfId="0" applyFont="1" applyAlignment="1">
      <alignment horizontal="center" vertical="center"/>
    </xf>
    <xf numFmtId="0" fontId="9" fillId="2" borderId="3" xfId="0" applyFont="1" applyFill="1" applyBorder="1" applyAlignment="1">
      <alignment horizontal="left" vertical="center" wrapText="1"/>
    </xf>
    <xf numFmtId="0" fontId="9" fillId="2" borderId="3" xfId="0" applyFont="1" applyFill="1" applyBorder="1" applyAlignment="1">
      <alignment horizontal="right" vertical="center" wrapText="1"/>
    </xf>
    <xf numFmtId="0" fontId="9" fillId="2" borderId="3" xfId="0" applyFont="1" applyFill="1" applyBorder="1" applyAlignment="1">
      <alignment horizontal="center" vertical="center" wrapText="1"/>
    </xf>
    <xf numFmtId="0" fontId="10" fillId="0" borderId="3" xfId="0" applyFont="1" applyBorder="1" applyAlignment="1">
      <alignment horizontal="left" vertical="center" wrapText="1"/>
    </xf>
    <xf numFmtId="4" fontId="10" fillId="0" borderId="3" xfId="0" applyNumberFormat="1" applyFont="1" applyBorder="1" applyAlignment="1">
      <alignment horizontal="right" vertical="center" wrapText="1"/>
    </xf>
    <xf numFmtId="0" fontId="10" fillId="0" borderId="3" xfId="0" applyFont="1" applyBorder="1" applyAlignment="1">
      <alignment horizontal="center" vertical="center" wrapText="1"/>
    </xf>
    <xf numFmtId="1" fontId="10" fillId="0" borderId="3" xfId="0" applyNumberFormat="1" applyFont="1" applyBorder="1" applyAlignment="1">
      <alignment horizontal="center" vertical="center" wrapText="1"/>
    </xf>
    <xf numFmtId="0" fontId="10" fillId="0" borderId="3" xfId="0" applyFont="1" applyBorder="1" applyAlignment="1">
      <alignment horizontal="left" vertical="top" wrapText="1"/>
    </xf>
    <xf numFmtId="0" fontId="13" fillId="0" borderId="3" xfId="0" applyFont="1" applyBorder="1" applyAlignment="1">
      <alignment horizontal="left" vertical="top" wrapText="1"/>
    </xf>
    <xf numFmtId="4" fontId="16" fillId="0" borderId="3" xfId="0" applyNumberFormat="1" applyFont="1" applyBorder="1" applyAlignment="1">
      <alignment horizontal="right" vertical="center" wrapText="1"/>
    </xf>
    <xf numFmtId="4" fontId="17" fillId="0" borderId="3" xfId="0" applyNumberFormat="1" applyFont="1" applyBorder="1" applyAlignment="1">
      <alignment horizontal="right" vertical="center" wrapText="1"/>
    </xf>
    <xf numFmtId="4" fontId="18" fillId="0" borderId="3" xfId="0" applyNumberFormat="1" applyFont="1" applyBorder="1" applyAlignment="1">
      <alignment horizontal="right" vertical="center" wrapText="1"/>
    </xf>
    <xf numFmtId="4" fontId="19" fillId="0" borderId="3" xfId="0" applyNumberFormat="1" applyFont="1" applyBorder="1" applyAlignment="1">
      <alignment horizontal="right" vertical="center" wrapText="1"/>
    </xf>
    <xf numFmtId="4" fontId="20" fillId="0" borderId="3" xfId="0" applyNumberFormat="1" applyFont="1" applyBorder="1" applyAlignment="1">
      <alignment horizontal="right" vertical="center" wrapText="1"/>
    </xf>
    <xf numFmtId="4" fontId="21" fillId="0" borderId="3" xfId="0" applyNumberFormat="1" applyFont="1" applyBorder="1" applyAlignment="1">
      <alignment horizontal="right" vertical="center" wrapText="1"/>
    </xf>
    <xf numFmtId="4" fontId="22" fillId="0" borderId="3" xfId="0" applyNumberFormat="1" applyFont="1" applyBorder="1" applyAlignment="1">
      <alignment horizontal="right" vertical="center" wrapText="1"/>
    </xf>
    <xf numFmtId="4" fontId="23" fillId="0" borderId="3" xfId="0" applyNumberFormat="1" applyFont="1" applyBorder="1" applyAlignment="1">
      <alignment horizontal="right" vertical="center" wrapText="1"/>
    </xf>
    <xf numFmtId="4" fontId="24" fillId="0" borderId="3" xfId="0" applyNumberFormat="1" applyFont="1" applyBorder="1" applyAlignment="1">
      <alignment horizontal="right" vertical="center" wrapText="1"/>
    </xf>
    <xf numFmtId="4" fontId="25" fillId="0" borderId="3" xfId="0" applyNumberFormat="1" applyFont="1" applyBorder="1" applyAlignment="1">
      <alignment horizontal="right" vertical="center" wrapText="1"/>
    </xf>
    <xf numFmtId="4" fontId="26" fillId="0" borderId="3" xfId="0" applyNumberFormat="1" applyFont="1" applyBorder="1" applyAlignment="1">
      <alignment horizontal="right" vertical="center" wrapText="1"/>
    </xf>
    <xf numFmtId="4" fontId="27" fillId="0" borderId="3" xfId="0" applyNumberFormat="1" applyFont="1" applyBorder="1" applyAlignment="1">
      <alignment horizontal="right" vertical="center" wrapText="1"/>
    </xf>
    <xf numFmtId="4" fontId="28" fillId="0" borderId="3" xfId="0" applyNumberFormat="1" applyFont="1" applyBorder="1" applyAlignment="1">
      <alignment horizontal="right" vertical="center" wrapText="1"/>
    </xf>
    <xf numFmtId="0" fontId="1" fillId="0" borderId="0" xfId="0" applyFont="1" applyAlignment="1">
      <alignment horizontal="center" vertical="center"/>
    </xf>
    <xf numFmtId="0" fontId="0" fillId="0" borderId="0" xfId="0"/>
    <xf numFmtId="0" fontId="4" fillId="0" borderId="0" xfId="0"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5" fillId="0" borderId="0" xfId="0" applyFont="1" applyAlignment="1">
      <alignment horizontal="right" vertical="center"/>
    </xf>
    <xf numFmtId="0" fontId="11" fillId="0" borderId="0" xfId="0" applyFont="1" applyAlignment="1">
      <alignment horizontal="left" vertical="top" wrapText="1"/>
    </xf>
    <xf numFmtId="0" fontId="12"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K48"/>
  <sheetViews>
    <sheetView showGridLines="0" tabSelected="1" topLeftCell="A19" workbookViewId="0">
      <selection activeCell="C29" sqref="C29"/>
    </sheetView>
  </sheetViews>
  <sheetFormatPr defaultColWidth="14.85546875" defaultRowHeight="12.75" customHeight="1" x14ac:dyDescent="0.25"/>
  <cols>
    <col min="1" max="1" width="23.42578125" customWidth="1"/>
    <col min="2" max="2" width="13.7109375" customWidth="1"/>
    <col min="3" max="3" width="31.28515625" customWidth="1"/>
    <col min="4" max="4" width="16.42578125" customWidth="1"/>
    <col min="5" max="5" width="7.85546875" customWidth="1"/>
    <col min="6" max="6" width="18.42578125" customWidth="1"/>
    <col min="7" max="8" width="9.7109375" customWidth="1"/>
    <col min="9" max="9" width="13.7109375" customWidth="1"/>
    <col min="10" max="10" width="7" customWidth="1"/>
    <col min="11" max="11" width="13.7109375" customWidth="1"/>
  </cols>
  <sheetData>
    <row r="2" spans="1:11" ht="20.45" customHeight="1" x14ac:dyDescent="0.25">
      <c r="A2" s="30" t="s">
        <v>0</v>
      </c>
      <c r="B2" s="31"/>
      <c r="C2" s="31"/>
      <c r="D2" s="31"/>
      <c r="E2" s="31"/>
      <c r="F2" s="31"/>
      <c r="G2" s="31"/>
      <c r="H2" s="31"/>
      <c r="I2" s="31"/>
      <c r="J2" s="31"/>
      <c r="K2" s="31"/>
    </row>
    <row r="3" spans="1:11" ht="15" x14ac:dyDescent="0.25">
      <c r="A3" s="32" t="s">
        <v>1</v>
      </c>
      <c r="B3" s="31"/>
      <c r="C3" s="31"/>
      <c r="J3" s="33" t="s">
        <v>7</v>
      </c>
      <c r="K3" s="31"/>
    </row>
    <row r="4" spans="1:11" ht="15" x14ac:dyDescent="0.25">
      <c r="A4" s="32" t="s">
        <v>2</v>
      </c>
      <c r="B4" s="31"/>
      <c r="C4" s="31"/>
      <c r="J4" s="32" t="s">
        <v>7</v>
      </c>
      <c r="K4" s="31"/>
    </row>
    <row r="5" spans="1:11" ht="15" x14ac:dyDescent="0.25">
      <c r="A5" s="32" t="s">
        <v>3</v>
      </c>
      <c r="B5" s="31"/>
      <c r="C5" s="31"/>
      <c r="J5" s="32" t="s">
        <v>7</v>
      </c>
      <c r="K5" s="31"/>
    </row>
    <row r="6" spans="1:11" ht="15" x14ac:dyDescent="0.25">
      <c r="A6" s="32" t="s">
        <v>4</v>
      </c>
      <c r="B6" s="31"/>
      <c r="C6" s="31"/>
      <c r="J6" s="32" t="s">
        <v>5</v>
      </c>
      <c r="K6" s="31"/>
    </row>
    <row r="7" spans="1:11" ht="15" x14ac:dyDescent="0.25">
      <c r="A7" s="32" t="s">
        <v>5</v>
      </c>
      <c r="B7" s="31"/>
      <c r="C7" s="31"/>
      <c r="J7" s="31"/>
      <c r="K7" s="31"/>
    </row>
    <row r="8" spans="1:11" ht="15" x14ac:dyDescent="0.25">
      <c r="A8" s="32" t="s">
        <v>6</v>
      </c>
      <c r="B8" s="31"/>
      <c r="C8" s="31"/>
      <c r="J8" s="31"/>
      <c r="K8" s="31"/>
    </row>
    <row r="10" spans="1:11" ht="15" x14ac:dyDescent="0.25">
      <c r="A10" s="2" t="s">
        <v>7</v>
      </c>
      <c r="B10" s="2" t="s">
        <v>7</v>
      </c>
      <c r="C10" s="2" t="s">
        <v>7</v>
      </c>
      <c r="D10" s="2" t="s">
        <v>7</v>
      </c>
      <c r="E10" s="2" t="s">
        <v>7</v>
      </c>
      <c r="F10" s="2" t="s">
        <v>7</v>
      </c>
      <c r="G10" s="2" t="s">
        <v>7</v>
      </c>
      <c r="H10" s="2" t="s">
        <v>7</v>
      </c>
      <c r="I10" s="2" t="s">
        <v>7</v>
      </c>
      <c r="J10" s="2" t="s">
        <v>7</v>
      </c>
      <c r="K10" s="2" t="s">
        <v>7</v>
      </c>
    </row>
    <row r="11" spans="1:11" ht="15" x14ac:dyDescent="0.25">
      <c r="A11" s="34" t="s">
        <v>8</v>
      </c>
      <c r="B11" s="31"/>
      <c r="C11" s="31"/>
      <c r="D11" s="31"/>
      <c r="E11" s="31"/>
      <c r="F11" s="31"/>
      <c r="G11" s="31"/>
      <c r="H11" s="31"/>
      <c r="I11" s="31"/>
      <c r="J11" s="31"/>
      <c r="K11" s="31"/>
    </row>
    <row r="12" spans="1:11" ht="12.75" customHeight="1" x14ac:dyDescent="0.25">
      <c r="A12" s="31"/>
      <c r="B12" s="31"/>
      <c r="C12" s="31"/>
      <c r="D12" s="31"/>
      <c r="E12" s="31"/>
      <c r="F12" s="31"/>
      <c r="G12" s="31"/>
      <c r="H12" s="31"/>
      <c r="I12" s="31"/>
      <c r="J12" s="31"/>
      <c r="K12" s="31"/>
    </row>
    <row r="13" spans="1:11" ht="15" x14ac:dyDescent="0.25">
      <c r="A13" s="33" t="s">
        <v>9</v>
      </c>
      <c r="B13" s="31"/>
      <c r="I13" s="3" t="s">
        <v>66</v>
      </c>
      <c r="K13" s="4" t="s">
        <v>67</v>
      </c>
    </row>
    <row r="14" spans="1:11" ht="15" x14ac:dyDescent="0.25">
      <c r="I14" s="3" t="s">
        <v>68</v>
      </c>
      <c r="K14" s="4" t="s">
        <v>69</v>
      </c>
    </row>
    <row r="17" spans="1:11" ht="15" x14ac:dyDescent="0.25">
      <c r="I17" s="35" t="s">
        <v>10</v>
      </c>
      <c r="J17" s="31"/>
      <c r="K17" s="31"/>
    </row>
    <row r="18" spans="1:11" ht="42" customHeight="1" x14ac:dyDescent="0.25">
      <c r="A18" s="8" t="s">
        <v>11</v>
      </c>
      <c r="B18" s="8" t="s">
        <v>12</v>
      </c>
      <c r="C18" s="8" t="s">
        <v>13</v>
      </c>
      <c r="D18" s="10" t="s">
        <v>14</v>
      </c>
      <c r="E18" s="10" t="s">
        <v>15</v>
      </c>
      <c r="F18" s="9" t="s">
        <v>16</v>
      </c>
      <c r="G18" s="10" t="s">
        <v>17</v>
      </c>
      <c r="H18" s="10" t="s">
        <v>18</v>
      </c>
      <c r="I18" s="9" t="s">
        <v>19</v>
      </c>
      <c r="J18" s="9" t="s">
        <v>20</v>
      </c>
      <c r="K18" s="9" t="s">
        <v>21</v>
      </c>
    </row>
    <row r="19" spans="1:11" ht="24" x14ac:dyDescent="0.25">
      <c r="A19" s="16" t="s">
        <v>22</v>
      </c>
      <c r="B19" s="15" t="s">
        <v>23</v>
      </c>
      <c r="C19" s="15" t="s">
        <v>24</v>
      </c>
      <c r="D19" s="13" t="s">
        <v>25</v>
      </c>
      <c r="E19" s="13">
        <v>203</v>
      </c>
      <c r="F19" s="12">
        <v>1985069.35</v>
      </c>
      <c r="G19" s="14" t="s">
        <v>7</v>
      </c>
      <c r="H19" s="14">
        <v>1</v>
      </c>
      <c r="I19" s="12">
        <f t="shared" ref="I19:I35" si="0">ROUND(F19-((F19*J19)/100),2)</f>
        <v>1985069.35</v>
      </c>
      <c r="J19" s="12">
        <v>0</v>
      </c>
      <c r="K19" s="12">
        <f t="shared" ref="K19:K35" si="1">ROUND((H19 * I19),2)</f>
        <v>1985069.35</v>
      </c>
    </row>
    <row r="20" spans="1:11" ht="24" x14ac:dyDescent="0.25">
      <c r="A20" s="11" t="s">
        <v>26</v>
      </c>
      <c r="B20" s="11" t="s">
        <v>23</v>
      </c>
      <c r="C20" s="15" t="s">
        <v>27</v>
      </c>
      <c r="D20" s="13">
        <v>60</v>
      </c>
      <c r="E20" s="13" t="s">
        <v>28</v>
      </c>
      <c r="F20" s="17">
        <v>982841.75</v>
      </c>
      <c r="G20" s="14" t="s">
        <v>7</v>
      </c>
      <c r="H20" s="14">
        <v>1</v>
      </c>
      <c r="I20" s="12">
        <f t="shared" si="0"/>
        <v>982841.75</v>
      </c>
      <c r="J20" s="12">
        <v>0</v>
      </c>
      <c r="K20" s="12">
        <f t="shared" si="1"/>
        <v>982841.75</v>
      </c>
    </row>
    <row r="21" spans="1:11" ht="24" x14ac:dyDescent="0.25">
      <c r="A21" s="11" t="s">
        <v>29</v>
      </c>
      <c r="B21" s="11" t="s">
        <v>23</v>
      </c>
      <c r="C21" s="15" t="s">
        <v>30</v>
      </c>
      <c r="D21" s="13" t="s">
        <v>25</v>
      </c>
      <c r="E21" s="13">
        <v>14</v>
      </c>
      <c r="F21" s="18">
        <v>0</v>
      </c>
      <c r="G21" s="14" t="s">
        <v>7</v>
      </c>
      <c r="H21" s="14">
        <v>2</v>
      </c>
      <c r="I21" s="12">
        <f t="shared" si="0"/>
        <v>0</v>
      </c>
      <c r="J21" s="12">
        <v>0</v>
      </c>
      <c r="K21" s="12">
        <f t="shared" si="1"/>
        <v>0</v>
      </c>
    </row>
    <row r="22" spans="1:11" ht="15" x14ac:dyDescent="0.25">
      <c r="A22" s="11" t="s">
        <v>31</v>
      </c>
      <c r="B22" s="11" t="s">
        <v>23</v>
      </c>
      <c r="C22" s="15" t="s">
        <v>32</v>
      </c>
      <c r="D22" s="13" t="s">
        <v>25</v>
      </c>
      <c r="E22" s="13">
        <v>14</v>
      </c>
      <c r="F22" s="19">
        <v>0</v>
      </c>
      <c r="G22" s="14" t="s">
        <v>7</v>
      </c>
      <c r="H22" s="14">
        <v>1</v>
      </c>
      <c r="I22" s="12">
        <f t="shared" si="0"/>
        <v>0</v>
      </c>
      <c r="J22" s="12">
        <v>0</v>
      </c>
      <c r="K22" s="12">
        <f t="shared" si="1"/>
        <v>0</v>
      </c>
    </row>
    <row r="23" spans="1:11" ht="24" x14ac:dyDescent="0.25">
      <c r="A23" s="11" t="s">
        <v>33</v>
      </c>
      <c r="B23" s="11" t="s">
        <v>23</v>
      </c>
      <c r="C23" s="15" t="s">
        <v>34</v>
      </c>
      <c r="D23" s="13" t="s">
        <v>25</v>
      </c>
      <c r="E23" s="13">
        <v>21</v>
      </c>
      <c r="F23" s="20">
        <v>0</v>
      </c>
      <c r="G23" s="14" t="s">
        <v>7</v>
      </c>
      <c r="H23" s="14">
        <v>1</v>
      </c>
      <c r="I23" s="12">
        <f t="shared" si="0"/>
        <v>0</v>
      </c>
      <c r="J23" s="12">
        <v>0</v>
      </c>
      <c r="K23" s="12">
        <f t="shared" si="1"/>
        <v>0</v>
      </c>
    </row>
    <row r="24" spans="1:11" ht="15" x14ac:dyDescent="0.25">
      <c r="A24" s="11" t="s">
        <v>35</v>
      </c>
      <c r="B24" s="11" t="s">
        <v>23</v>
      </c>
      <c r="C24" s="15" t="s">
        <v>36</v>
      </c>
      <c r="D24" s="13" t="s">
        <v>25</v>
      </c>
      <c r="E24" s="13">
        <v>14</v>
      </c>
      <c r="F24" s="21">
        <v>267649.8</v>
      </c>
      <c r="G24" s="14" t="s">
        <v>7</v>
      </c>
      <c r="H24" s="14">
        <v>1</v>
      </c>
      <c r="I24" s="12">
        <f t="shared" si="0"/>
        <v>267649.8</v>
      </c>
      <c r="J24" s="12">
        <v>0</v>
      </c>
      <c r="K24" s="12">
        <f t="shared" si="1"/>
        <v>267649.8</v>
      </c>
    </row>
    <row r="25" spans="1:11" ht="24" x14ac:dyDescent="0.25">
      <c r="A25" s="11" t="s">
        <v>37</v>
      </c>
      <c r="B25" s="11" t="s">
        <v>23</v>
      </c>
      <c r="C25" s="15" t="s">
        <v>38</v>
      </c>
      <c r="D25" s="13" t="s">
        <v>25</v>
      </c>
      <c r="E25" s="13">
        <v>182</v>
      </c>
      <c r="F25" s="22">
        <v>0</v>
      </c>
      <c r="G25" s="14" t="s">
        <v>7</v>
      </c>
      <c r="H25" s="14">
        <v>1</v>
      </c>
      <c r="I25" s="12">
        <f t="shared" si="0"/>
        <v>0</v>
      </c>
      <c r="J25" s="12">
        <v>0</v>
      </c>
      <c r="K25" s="12">
        <f t="shared" si="1"/>
        <v>0</v>
      </c>
    </row>
    <row r="26" spans="1:11" ht="24" x14ac:dyDescent="0.25">
      <c r="A26" s="11" t="s">
        <v>39</v>
      </c>
      <c r="B26" s="11" t="s">
        <v>23</v>
      </c>
      <c r="C26" s="15" t="s">
        <v>38</v>
      </c>
      <c r="D26" s="13" t="s">
        <v>25</v>
      </c>
      <c r="E26" s="13">
        <v>182</v>
      </c>
      <c r="F26" s="23">
        <v>187354.86</v>
      </c>
      <c r="G26" s="14" t="s">
        <v>7</v>
      </c>
      <c r="H26" s="14">
        <v>1</v>
      </c>
      <c r="I26" s="12">
        <f t="shared" si="0"/>
        <v>187354.86</v>
      </c>
      <c r="J26" s="12">
        <v>0</v>
      </c>
      <c r="K26" s="12">
        <f t="shared" si="1"/>
        <v>187354.86</v>
      </c>
    </row>
    <row r="27" spans="1:11" ht="15" x14ac:dyDescent="0.25">
      <c r="A27" s="11" t="s">
        <v>40</v>
      </c>
      <c r="B27" s="11" t="s">
        <v>23</v>
      </c>
      <c r="C27" s="15" t="s">
        <v>41</v>
      </c>
      <c r="D27" s="13" t="s">
        <v>25</v>
      </c>
      <c r="E27" s="13">
        <v>7</v>
      </c>
      <c r="F27" s="24">
        <v>0</v>
      </c>
      <c r="G27" s="14" t="s">
        <v>7</v>
      </c>
      <c r="H27" s="14">
        <v>2</v>
      </c>
      <c r="I27" s="12">
        <f t="shared" si="0"/>
        <v>0</v>
      </c>
      <c r="J27" s="12">
        <v>0</v>
      </c>
      <c r="K27" s="12">
        <f t="shared" si="1"/>
        <v>0</v>
      </c>
    </row>
    <row r="28" spans="1:11" ht="15" x14ac:dyDescent="0.25">
      <c r="A28" s="11" t="s">
        <v>42</v>
      </c>
      <c r="B28" s="11" t="s">
        <v>23</v>
      </c>
      <c r="C28" s="15" t="s">
        <v>43</v>
      </c>
      <c r="D28" s="13" t="s">
        <v>25</v>
      </c>
      <c r="E28" s="13">
        <v>14</v>
      </c>
      <c r="F28" s="25">
        <v>0</v>
      </c>
      <c r="G28" s="14" t="s">
        <v>7</v>
      </c>
      <c r="H28" s="14">
        <v>1</v>
      </c>
      <c r="I28" s="12">
        <f t="shared" si="0"/>
        <v>0</v>
      </c>
      <c r="J28" s="12">
        <v>0</v>
      </c>
      <c r="K28" s="12">
        <f t="shared" si="1"/>
        <v>0</v>
      </c>
    </row>
    <row r="29" spans="1:11" ht="15" x14ac:dyDescent="0.25">
      <c r="A29" s="11" t="s">
        <v>44</v>
      </c>
      <c r="B29" s="11" t="s">
        <v>23</v>
      </c>
      <c r="C29" s="15" t="s">
        <v>45</v>
      </c>
      <c r="D29" s="13" t="s">
        <v>25</v>
      </c>
      <c r="E29" s="13" t="s">
        <v>28</v>
      </c>
      <c r="F29" s="26">
        <v>13923.91</v>
      </c>
      <c r="G29" s="14" t="s">
        <v>7</v>
      </c>
      <c r="H29" s="14">
        <v>1</v>
      </c>
      <c r="I29" s="12">
        <f t="shared" si="0"/>
        <v>13923.91</v>
      </c>
      <c r="J29" s="12">
        <v>0</v>
      </c>
      <c r="K29" s="12">
        <f t="shared" si="1"/>
        <v>13923.91</v>
      </c>
    </row>
    <row r="30" spans="1:11" ht="24" x14ac:dyDescent="0.25">
      <c r="A30" s="11" t="s">
        <v>46</v>
      </c>
      <c r="B30" s="11" t="s">
        <v>23</v>
      </c>
      <c r="C30" s="15" t="s">
        <v>47</v>
      </c>
      <c r="D30" s="13" t="s">
        <v>25</v>
      </c>
      <c r="E30" s="13">
        <v>14</v>
      </c>
      <c r="F30" s="27">
        <v>0</v>
      </c>
      <c r="G30" s="14" t="s">
        <v>7</v>
      </c>
      <c r="H30" s="14">
        <v>3</v>
      </c>
      <c r="I30" s="12">
        <f t="shared" si="0"/>
        <v>0</v>
      </c>
      <c r="J30" s="12">
        <v>0</v>
      </c>
      <c r="K30" s="12">
        <f t="shared" si="1"/>
        <v>0</v>
      </c>
    </row>
    <row r="31" spans="1:11" ht="24" x14ac:dyDescent="0.25">
      <c r="A31" s="11" t="s">
        <v>48</v>
      </c>
      <c r="B31" s="11" t="s">
        <v>23</v>
      </c>
      <c r="C31" s="15" t="s">
        <v>49</v>
      </c>
      <c r="D31" s="13" t="s">
        <v>25</v>
      </c>
      <c r="E31" s="13" t="s">
        <v>28</v>
      </c>
      <c r="F31" s="28">
        <v>0</v>
      </c>
      <c r="G31" s="14" t="s">
        <v>7</v>
      </c>
      <c r="H31" s="14">
        <v>3</v>
      </c>
      <c r="I31" s="12">
        <f t="shared" si="0"/>
        <v>0</v>
      </c>
      <c r="J31" s="12">
        <v>0</v>
      </c>
      <c r="K31" s="12">
        <f t="shared" si="1"/>
        <v>0</v>
      </c>
    </row>
    <row r="32" spans="1:11" ht="24" x14ac:dyDescent="0.25">
      <c r="A32" s="11" t="s">
        <v>50</v>
      </c>
      <c r="B32" s="11" t="s">
        <v>23</v>
      </c>
      <c r="C32" s="15" t="s">
        <v>51</v>
      </c>
      <c r="D32" s="13" t="s">
        <v>25</v>
      </c>
      <c r="E32" s="13">
        <v>3</v>
      </c>
      <c r="F32" s="29">
        <v>0</v>
      </c>
      <c r="G32" s="14" t="s">
        <v>7</v>
      </c>
      <c r="H32" s="14">
        <v>1</v>
      </c>
      <c r="I32" s="12">
        <f t="shared" si="0"/>
        <v>0</v>
      </c>
      <c r="J32" s="12">
        <v>0</v>
      </c>
      <c r="K32" s="12">
        <f t="shared" si="1"/>
        <v>0</v>
      </c>
    </row>
    <row r="33" spans="1:11" ht="24" x14ac:dyDescent="0.25">
      <c r="A33" s="16" t="s">
        <v>52</v>
      </c>
      <c r="B33" s="15" t="s">
        <v>23</v>
      </c>
      <c r="C33" s="15" t="s">
        <v>53</v>
      </c>
      <c r="D33" s="13" t="s">
        <v>25</v>
      </c>
      <c r="E33" s="13">
        <v>266</v>
      </c>
      <c r="F33" s="12">
        <v>177987.5</v>
      </c>
      <c r="G33" s="14" t="s">
        <v>7</v>
      </c>
      <c r="H33" s="14">
        <v>4</v>
      </c>
      <c r="I33" s="12">
        <f t="shared" si="0"/>
        <v>177987.5</v>
      </c>
      <c r="J33" s="12">
        <v>0</v>
      </c>
      <c r="K33" s="12">
        <f t="shared" si="1"/>
        <v>711950</v>
      </c>
    </row>
    <row r="34" spans="1:11" ht="15" x14ac:dyDescent="0.25">
      <c r="A34" s="16" t="s">
        <v>54</v>
      </c>
      <c r="B34" s="15" t="s">
        <v>23</v>
      </c>
      <c r="C34" s="15" t="s">
        <v>55</v>
      </c>
      <c r="D34" s="13" t="s">
        <v>25</v>
      </c>
      <c r="E34" s="13">
        <v>14</v>
      </c>
      <c r="F34" s="12">
        <v>88770.9</v>
      </c>
      <c r="G34" s="14" t="s">
        <v>7</v>
      </c>
      <c r="H34" s="14">
        <v>10</v>
      </c>
      <c r="I34" s="12">
        <f t="shared" si="0"/>
        <v>88770.9</v>
      </c>
      <c r="J34" s="12">
        <v>0</v>
      </c>
      <c r="K34" s="12">
        <f t="shared" si="1"/>
        <v>887709</v>
      </c>
    </row>
    <row r="35" spans="1:11" ht="24" x14ac:dyDescent="0.25">
      <c r="A35" s="16" t="s">
        <v>56</v>
      </c>
      <c r="B35" s="15" t="s">
        <v>23</v>
      </c>
      <c r="C35" s="15" t="s">
        <v>57</v>
      </c>
      <c r="D35" s="13" t="s">
        <v>25</v>
      </c>
      <c r="E35" s="13">
        <v>14</v>
      </c>
      <c r="F35" s="12">
        <v>40147.47</v>
      </c>
      <c r="G35" s="14" t="s">
        <v>7</v>
      </c>
      <c r="H35" s="14">
        <v>14</v>
      </c>
      <c r="I35" s="12">
        <f t="shared" si="0"/>
        <v>40147.47</v>
      </c>
      <c r="J35" s="12">
        <v>0</v>
      </c>
      <c r="K35" s="12">
        <f t="shared" si="1"/>
        <v>562064.57999999996</v>
      </c>
    </row>
    <row r="36" spans="1:11" ht="15" x14ac:dyDescent="0.25">
      <c r="A36" s="2" t="s">
        <v>7</v>
      </c>
      <c r="B36" s="2" t="s">
        <v>7</v>
      </c>
      <c r="C36" s="2" t="s">
        <v>7</v>
      </c>
      <c r="D36" s="2" t="s">
        <v>7</v>
      </c>
      <c r="E36" s="2" t="s">
        <v>7</v>
      </c>
      <c r="F36" s="2" t="s">
        <v>7</v>
      </c>
      <c r="G36" s="2" t="s">
        <v>7</v>
      </c>
      <c r="H36" s="2" t="s">
        <v>7</v>
      </c>
      <c r="I36" s="2" t="s">
        <v>7</v>
      </c>
      <c r="J36" s="2" t="s">
        <v>7</v>
      </c>
      <c r="K36" s="2" t="s">
        <v>7</v>
      </c>
    </row>
    <row r="38" spans="1:11" ht="15" x14ac:dyDescent="0.25">
      <c r="A38" s="33" t="s">
        <v>62</v>
      </c>
      <c r="B38" s="33" t="s">
        <v>7</v>
      </c>
      <c r="C38" s="31"/>
      <c r="D38" s="31"/>
      <c r="I38" s="3" t="s">
        <v>58</v>
      </c>
      <c r="K38" s="6">
        <f>(K19+K21+K22+K23+K24+K25+K26+K27+K28+K30+K32+K33+K34+K35)</f>
        <v>4601797.59</v>
      </c>
    </row>
    <row r="39" spans="1:11" ht="15" x14ac:dyDescent="0.25">
      <c r="A39" s="33" t="s">
        <v>63</v>
      </c>
      <c r="B39" s="33" t="s">
        <v>7</v>
      </c>
      <c r="C39" s="31"/>
      <c r="D39" s="31"/>
      <c r="I39" s="3" t="s">
        <v>59</v>
      </c>
      <c r="K39" s="6">
        <f>(K20)</f>
        <v>982841.75</v>
      </c>
    </row>
    <row r="40" spans="1:11" ht="15" x14ac:dyDescent="0.25">
      <c r="I40" s="3" t="s">
        <v>60</v>
      </c>
      <c r="K40" s="6">
        <f>(K29+K31)</f>
        <v>13923.91</v>
      </c>
    </row>
    <row r="41" spans="1:11" ht="15" x14ac:dyDescent="0.25">
      <c r="I41" s="3" t="s">
        <v>61</v>
      </c>
      <c r="K41" s="5">
        <f>(K39+K38+K40)</f>
        <v>5598563.25</v>
      </c>
    </row>
    <row r="42" spans="1:11" ht="15" x14ac:dyDescent="0.25">
      <c r="A42" s="31" t="s">
        <v>64</v>
      </c>
      <c r="B42" s="31"/>
      <c r="C42" s="31"/>
      <c r="D42" s="31"/>
    </row>
    <row r="43" spans="1:11" ht="15" x14ac:dyDescent="0.25">
      <c r="A43" s="36" t="s">
        <v>7</v>
      </c>
      <c r="B43" s="31"/>
      <c r="C43" s="31"/>
      <c r="D43" s="31"/>
      <c r="E43" s="31"/>
      <c r="F43" s="31"/>
      <c r="G43" s="31"/>
      <c r="I43" s="33" t="s">
        <v>65</v>
      </c>
      <c r="J43" s="31"/>
      <c r="K43" s="1" t="s">
        <v>7</v>
      </c>
    </row>
    <row r="44" spans="1:11" ht="21.95" customHeight="1" x14ac:dyDescent="0.25">
      <c r="A44" s="31"/>
      <c r="B44" s="31"/>
      <c r="C44" s="31"/>
      <c r="D44" s="31"/>
      <c r="E44" s="31"/>
      <c r="F44" s="31"/>
      <c r="G44" s="31"/>
      <c r="K44" s="7" t="s">
        <v>1</v>
      </c>
    </row>
    <row r="45" spans="1:11" ht="15" x14ac:dyDescent="0.25">
      <c r="A45" s="2" t="s">
        <v>7</v>
      </c>
      <c r="B45" s="2" t="s">
        <v>7</v>
      </c>
      <c r="C45" s="2" t="s">
        <v>7</v>
      </c>
      <c r="D45" s="2" t="s">
        <v>7</v>
      </c>
      <c r="E45" s="2" t="s">
        <v>7</v>
      </c>
      <c r="F45" s="2" t="s">
        <v>7</v>
      </c>
      <c r="G45" s="2" t="s">
        <v>7</v>
      </c>
      <c r="H45" s="2" t="s">
        <v>7</v>
      </c>
      <c r="I45" s="2" t="s">
        <v>7</v>
      </c>
      <c r="J45" s="2" t="s">
        <v>7</v>
      </c>
      <c r="K45" s="2" t="s">
        <v>7</v>
      </c>
    </row>
    <row r="46" spans="1:11" ht="15" x14ac:dyDescent="0.25">
      <c r="A46" s="37" t="s">
        <v>70</v>
      </c>
      <c r="B46" s="31"/>
      <c r="C46" s="31"/>
      <c r="D46" s="31"/>
      <c r="E46" s="31"/>
      <c r="F46" s="31"/>
      <c r="G46" s="31"/>
      <c r="H46" s="31"/>
      <c r="I46" s="31"/>
      <c r="J46" s="31"/>
      <c r="K46" s="31"/>
    </row>
    <row r="47" spans="1:11" ht="12.75" customHeight="1" x14ac:dyDescent="0.25">
      <c r="A47" s="31"/>
      <c r="B47" s="31"/>
      <c r="C47" s="31"/>
      <c r="D47" s="31"/>
      <c r="E47" s="31"/>
      <c r="F47" s="31"/>
      <c r="G47" s="31"/>
      <c r="H47" s="31"/>
      <c r="I47" s="31"/>
      <c r="J47" s="31"/>
      <c r="K47" s="31"/>
    </row>
    <row r="48" spans="1:11" ht="12.75" customHeight="1" x14ac:dyDescent="0.25">
      <c r="A48" s="31"/>
      <c r="B48" s="31"/>
      <c r="C48" s="31"/>
      <c r="D48" s="31"/>
      <c r="E48" s="31"/>
      <c r="F48" s="31"/>
      <c r="G48" s="31"/>
      <c r="H48" s="31"/>
      <c r="I48" s="31"/>
      <c r="J48" s="31"/>
      <c r="K48" s="31"/>
    </row>
  </sheetData>
  <mergeCells count="22">
    <mergeCell ref="A42:D42"/>
    <mergeCell ref="A43:G44"/>
    <mergeCell ref="I43:J43"/>
    <mergeCell ref="A46:K48"/>
    <mergeCell ref="A11:K12"/>
    <mergeCell ref="A13:B13"/>
    <mergeCell ref="I17:K17"/>
    <mergeCell ref="A38:D38"/>
    <mergeCell ref="A39:D39"/>
    <mergeCell ref="A7:C7"/>
    <mergeCell ref="A8:C8"/>
    <mergeCell ref="J3:K3"/>
    <mergeCell ref="J4:K4"/>
    <mergeCell ref="J5:K5"/>
    <mergeCell ref="J6:K6"/>
    <mergeCell ref="J7:K7"/>
    <mergeCell ref="J8:K8"/>
    <mergeCell ref="A2:K2"/>
    <mergeCell ref="A3:C3"/>
    <mergeCell ref="A4:C4"/>
    <mergeCell ref="A5:C5"/>
    <mergeCell ref="A6:C6"/>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CS</cp:lastModifiedBy>
  <dcterms:created xsi:type="dcterms:W3CDTF">2022-08-22T13:32:13Z</dcterms:created>
  <dcterms:modified xsi:type="dcterms:W3CDTF">2022-10-14T10:16:44Z</dcterms:modified>
</cp:coreProperties>
</file>