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5AC13B73-24DC-4299-923A-59CEABA9AF73}"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20" i="1" l="1"/>
  <c r="T21" i="1"/>
  <c r="T22" i="1"/>
  <c r="T23" i="1"/>
  <c r="T24" i="1"/>
  <c r="T25" i="1"/>
  <c r="T26" i="1"/>
  <c r="T27" i="1"/>
  <c r="T28" i="1"/>
  <c r="T29" i="1"/>
  <c r="T30" i="1"/>
  <c r="T31" i="1"/>
  <c r="T32" i="1"/>
  <c r="T33" i="1"/>
  <c r="T34" i="1"/>
  <c r="T35" i="1"/>
  <c r="T36" i="1"/>
  <c r="T37" i="1"/>
  <c r="T19" i="1"/>
  <c r="S37" i="1"/>
  <c r="S20" i="1"/>
  <c r="S21" i="1"/>
  <c r="S22" i="1"/>
  <c r="S23" i="1"/>
  <c r="S24" i="1"/>
  <c r="S25" i="1"/>
  <c r="S26" i="1"/>
  <c r="S27" i="1"/>
  <c r="S28" i="1"/>
  <c r="S29" i="1"/>
  <c r="S30" i="1"/>
  <c r="S31" i="1"/>
  <c r="S32" i="1"/>
  <c r="S33" i="1"/>
  <c r="S34" i="1"/>
  <c r="S35" i="1"/>
  <c r="S36" i="1"/>
  <c r="S19" i="1"/>
  <c r="R20" i="1"/>
  <c r="R21" i="1"/>
  <c r="R22" i="1"/>
  <c r="R23" i="1"/>
  <c r="R24" i="1"/>
  <c r="R25" i="1"/>
  <c r="R26" i="1"/>
  <c r="R27" i="1"/>
  <c r="R28" i="1"/>
  <c r="R29" i="1"/>
  <c r="R30" i="1"/>
  <c r="R31" i="1"/>
  <c r="R32" i="1"/>
  <c r="R33" i="1"/>
  <c r="R34" i="1"/>
  <c r="R35" i="1"/>
  <c r="R36" i="1"/>
  <c r="R37" i="1"/>
  <c r="R19" i="1"/>
  <c r="Q20" i="1"/>
  <c r="Q21" i="1"/>
  <c r="Q22" i="1"/>
  <c r="Q23" i="1"/>
  <c r="Q24" i="1"/>
  <c r="Q25" i="1"/>
  <c r="Q26" i="1"/>
  <c r="Q27" i="1"/>
  <c r="Q28" i="1"/>
  <c r="Q29" i="1"/>
  <c r="Q30" i="1"/>
  <c r="Q31" i="1"/>
  <c r="Q32" i="1"/>
  <c r="Q33" i="1"/>
  <c r="Q34" i="1"/>
  <c r="Q35" i="1"/>
  <c r="Q36" i="1"/>
  <c r="Q37" i="1"/>
  <c r="Q19" i="1"/>
  <c r="I37" i="1"/>
  <c r="K37" i="1" s="1"/>
  <c r="I36" i="1"/>
  <c r="K36" i="1" s="1"/>
  <c r="I35" i="1"/>
  <c r="K35" i="1" s="1"/>
  <c r="I34" i="1"/>
  <c r="K34" i="1" s="1"/>
  <c r="I33" i="1"/>
  <c r="K33" i="1" s="1"/>
  <c r="I32" i="1"/>
  <c r="K32" i="1" s="1"/>
  <c r="I31" i="1"/>
  <c r="K31" i="1" s="1"/>
  <c r="I30" i="1"/>
  <c r="K30" i="1" s="1"/>
  <c r="P42" i="1" s="1"/>
  <c r="I29" i="1"/>
  <c r="K29" i="1" s="1"/>
  <c r="I28" i="1"/>
  <c r="K28" i="1" s="1"/>
  <c r="I27" i="1"/>
  <c r="K27" i="1" s="1"/>
  <c r="I26" i="1"/>
  <c r="K26" i="1" s="1"/>
  <c r="I25" i="1"/>
  <c r="K25" i="1" s="1"/>
  <c r="I24" i="1"/>
  <c r="K24" i="1" s="1"/>
  <c r="I23" i="1"/>
  <c r="K23" i="1" s="1"/>
  <c r="I22" i="1"/>
  <c r="K22" i="1" s="1"/>
  <c r="I21" i="1"/>
  <c r="K21" i="1" s="1"/>
  <c r="I20" i="1"/>
  <c r="K20" i="1" s="1"/>
  <c r="P41" i="1" s="1"/>
  <c r="I19" i="1"/>
  <c r="K19" i="1" s="1"/>
  <c r="P40" i="1" l="1"/>
  <c r="P43" i="1"/>
</calcChain>
</file>

<file path=xl/sharedStrings.xml><?xml version="1.0" encoding="utf-8"?>
<sst xmlns="http://schemas.openxmlformats.org/spreadsheetml/2006/main" count="234" uniqueCount="88">
  <si>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</si>
  <si>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</si>
  <si>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</si>
  <si>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</si>
  <si>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</si>
  <si>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</si>
  <si>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</si>
  <si>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</si>
  <si>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</si>
  <si>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17-Oct-2022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</si>
  <si>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</si>
  <si>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</si>
  <si>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</si>
  <si>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</si>
  <si>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</si>
  <si>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</si>
  <si>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</si>
  <si>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</si>
  <si>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</si>
  <si>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</si>
  <si>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</si>
  <si>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</si>
  <si>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</si>
  <si>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</si>
  <si>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</si>
  <si>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</si>
  <si>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</si>
  <si>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C9300X-24Y-E</t>
  </si>
  <si>
    <t>-</t>
  </si>
  <si>
    <t>Catalyst 9300X  24x25G Fiber Ports, modular uplink Switch</t>
  </si>
  <si>
    <t>---</t>
  </si>
  <si>
    <t>CAMPUS NETWORK</t>
  </si>
  <si>
    <t>CON-SNT-C9300XYE</t>
  </si>
  <si>
    <t>SNTC-8X5XNBD Catalyst 9300X 24x25G Fiber Ports, modul</t>
  </si>
  <si>
    <t>N/A</t>
  </si>
  <si>
    <t>PWR-C1-715WAC-P</t>
  </si>
  <si>
    <t>715W AC 80+ platinum Config 1 Power Supply</t>
  </si>
  <si>
    <t>PWR-C1-715WAC-P/2</t>
  </si>
  <si>
    <t>715W AC 80+ platinum Config 1 SecondaryPower Supply</t>
  </si>
  <si>
    <t>CAB-TA-IN</t>
  </si>
  <si>
    <t>India AC Type A Power Cable</t>
  </si>
  <si>
    <t>C9300X-NW-E-24</t>
  </si>
  <si>
    <t>Yes</t>
  </si>
  <si>
    <t>C9300 Network Essentials, 24-port license</t>
  </si>
  <si>
    <t>STACK-T1-1M</t>
  </si>
  <si>
    <t>1M Type 1 Stacking Cable</t>
  </si>
  <si>
    <t>CAB-SPWR-150CM</t>
  </si>
  <si>
    <t>Catalyst Stack Power Cable 150 CM - Upgrade</t>
  </si>
  <si>
    <t>C9300-SSD-NONE</t>
  </si>
  <si>
    <t>No SSD Card Selected</t>
  </si>
  <si>
    <t>C9300X-NM-BLANK</t>
  </si>
  <si>
    <t>Catalyst 9300 Network Module Blank Module</t>
  </si>
  <si>
    <t>C9300X-DNA-24Y-E</t>
  </si>
  <si>
    <t>C9300 DNA Essentials, Term License</t>
  </si>
  <si>
    <t>C9300-DNA-L-E-3Y</t>
  </si>
  <si>
    <t>DNA Essentials 3 Year License</t>
  </si>
  <si>
    <t>C9300X-NM-NONE</t>
  </si>
  <si>
    <t>Catalyst 9300 No-Network Module Selection</t>
  </si>
  <si>
    <t>NETWORK-PNP-LIC</t>
  </si>
  <si>
    <t>Network Plug-n-Play Connect for zero-touch device deployment</t>
  </si>
  <si>
    <t>SC9300UK9-176</t>
  </si>
  <si>
    <t>Cisco Catalyst 9300 XE 17.6 UNIVERSAL UNIVERSAL</t>
  </si>
  <si>
    <t>MS425-16-HW</t>
  </si>
  <si>
    <t>Meraki MS425-16 L3 Cld-Mngd 16x 10G SFP+ Switch</t>
  </si>
  <si>
    <t>MA-PWR-250WAC</t>
  </si>
  <si>
    <t>Meraki 250WAC PSU</t>
  </si>
  <si>
    <t>MA-PWR-CORD-IN</t>
  </si>
  <si>
    <t>Meraki AC Power Cord for MX and MS (India Plug)</t>
  </si>
  <si>
    <t>LIC-MS425-16-3YR</t>
  </si>
  <si>
    <t>Meraki MS425-16 Enterprise License and Support, 3YR</t>
  </si>
  <si>
    <t>INTEGRATED SECURE OPERATIONS</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</si>
  <si>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</si>
  <si>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</si>
  <si>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</si>
  <si>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</si>
  <si>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</si>
  <si>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</si>
  <si>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</si>
  <si>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</si>
  <si>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</si>
  <si>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</si>
  <si>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</si>
  <si>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</si>
  <si>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</si>
  <si>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</si>
  <si>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 @1.5%</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</si>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</sst>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30"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4">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165" fontId="0" fillId="0" borderId="0" xfId="0" applyNumberFormat="1"/>
    <xf numFmtId="0" fontId="4" fillId="0" borderId="3" xfId="0" applyFont="1" applyBorder="1" applyAlignment="1">
      <alignment horizontal="left" vertical="top" wrapText="1"/>
    </xf>
    <xf numFmtId="0" fontId="4" fillId="0" borderId="3" xfId="0" quotePrefix="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50"/>
  <sheetViews>
    <sheetView showGridLines="0" tabSelected="1" topLeftCell="A16" workbookViewId="0">
      <selection activeCell="D19" sqref="D19"/>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31" t="s">
        <v>0</v>
      </c>
      <c r="B2" s="32"/>
      <c r="C2" s="32"/>
      <c r="D2" s="32"/>
      <c r="E2" s="32"/>
      <c r="F2" s="32"/>
      <c r="G2" s="32"/>
      <c r="H2" s="32"/>
      <c r="I2" s="32"/>
      <c r="J2" s="32"/>
      <c r="K2" s="32"/>
      <c r="L2" s="32"/>
      <c r="M2" s="32"/>
      <c r="N2" s="32"/>
      <c r="O2" s="32"/>
      <c r="P2" s="32"/>
    </row>
    <row r="3" spans="1:16" ht="15" x14ac:dyDescent="0.25">
      <c r="A3" s="33" t="s">
        <v>1</v>
      </c>
      <c r="B3" s="32"/>
      <c r="C3" s="32"/>
      <c r="O3" s="34" t="s">
        <v>7</v>
      </c>
      <c r="P3" s="32"/>
    </row>
    <row r="4" spans="1:16" ht="15" x14ac:dyDescent="0.25">
      <c r="A4" s="33" t="s">
        <v>2</v>
      </c>
      <c r="B4" s="32"/>
      <c r="C4" s="32"/>
      <c r="O4" s="33" t="s">
        <v>7</v>
      </c>
      <c r="P4" s="32"/>
    </row>
    <row r="5" spans="1:16" ht="15" x14ac:dyDescent="0.25">
      <c r="A5" s="33" t="s">
        <v>3</v>
      </c>
      <c r="B5" s="32"/>
      <c r="C5" s="32"/>
      <c r="O5" s="33" t="s">
        <v>7</v>
      </c>
      <c r="P5" s="32"/>
    </row>
    <row r="6" spans="1:16" ht="15" x14ac:dyDescent="0.25">
      <c r="A6" s="33" t="s">
        <v>4</v>
      </c>
      <c r="B6" s="32"/>
      <c r="C6" s="32"/>
      <c r="O6" s="33" t="s">
        <v>5</v>
      </c>
      <c r="P6" s="32"/>
    </row>
    <row r="7" spans="1:16" ht="15" x14ac:dyDescent="0.25">
      <c r="A7" s="33" t="s">
        <v>5</v>
      </c>
      <c r="B7" s="32"/>
      <c r="C7" s="32"/>
      <c r="O7" s="32"/>
      <c r="P7" s="32"/>
    </row>
    <row r="8" spans="1:16" ht="15" x14ac:dyDescent="0.25">
      <c r="A8" s="33" t="s">
        <v>6</v>
      </c>
      <c r="B8" s="32"/>
      <c r="C8" s="32"/>
      <c r="O8" s="32"/>
      <c r="P8" s="32"/>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35" t="s">
        <v>8</v>
      </c>
      <c r="B11" s="32"/>
      <c r="C11" s="32"/>
      <c r="D11" s="32"/>
      <c r="E11" s="32"/>
      <c r="F11" s="32"/>
      <c r="G11" s="32"/>
      <c r="H11" s="32"/>
      <c r="I11" s="32"/>
      <c r="J11" s="32"/>
      <c r="K11" s="32"/>
      <c r="L11" s="32"/>
      <c r="M11" s="32"/>
      <c r="N11" s="32"/>
      <c r="O11" s="32"/>
      <c r="P11" s="32"/>
    </row>
    <row r="12" spans="1:16" ht="12.75" customHeight="1" x14ac:dyDescent="0.25">
      <c r="A12" s="32"/>
      <c r="B12" s="32"/>
      <c r="C12" s="32"/>
      <c r="D12" s="32"/>
      <c r="E12" s="32"/>
      <c r="F12" s="32"/>
      <c r="G12" s="32"/>
      <c r="H12" s="32"/>
      <c r="I12" s="32"/>
      <c r="J12" s="32"/>
      <c r="K12" s="32"/>
      <c r="L12" s="32"/>
      <c r="M12" s="32"/>
      <c r="N12" s="32"/>
      <c r="O12" s="32"/>
      <c r="P12" s="32"/>
    </row>
    <row r="13" spans="1:16" ht="15" x14ac:dyDescent="0.25">
      <c r="A13" s="34" t="s">
        <v>9</v>
      </c>
      <c r="B13" s="32"/>
      <c r="N13" s="3" t="s">
        <v>79</v>
      </c>
      <c r="P13" s="4" t="s">
        <v>80</v>
      </c>
    </row>
    <row r="14" spans="1:16" ht="15" x14ac:dyDescent="0.25">
      <c r="N14" s="3" t="s">
        <v>81</v>
      </c>
      <c r="P14" s="4" t="s">
        <v>82</v>
      </c>
    </row>
    <row r="17" spans="1:20" ht="15" x14ac:dyDescent="0.25">
      <c r="N17" s="36" t="s">
        <v>10</v>
      </c>
      <c r="O17" s="32"/>
      <c r="P17" s="32"/>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39" t="s">
        <v>84</v>
      </c>
      <c r="R18" s="39" t="s">
        <v>85</v>
      </c>
      <c r="S18" s="39" t="s">
        <v>86</v>
      </c>
      <c r="T18" s="39" t="s">
        <v>87</v>
      </c>
    </row>
    <row r="19" spans="1:20" ht="24" x14ac:dyDescent="0.25">
      <c r="A19" s="16" t="s">
        <v>27</v>
      </c>
      <c r="B19" s="15" t="s">
        <v>28</v>
      </c>
      <c r="C19" s="42" t="s">
        <v>29</v>
      </c>
      <c r="D19" s="43" t="s">
        <v>30</v>
      </c>
      <c r="E19" s="13">
        <v>203</v>
      </c>
      <c r="F19" s="12">
        <v>2230415</v>
      </c>
      <c r="G19" s="14" t="s">
        <v>7</v>
      </c>
      <c r="H19" s="14">
        <v>3</v>
      </c>
      <c r="I19" s="12">
        <f t="shared" ref="I19:I37" si="0">ROUND(F19-((F19*J19)/100),2)</f>
        <v>624516.19999999995</v>
      </c>
      <c r="J19" s="12">
        <v>72</v>
      </c>
      <c r="K19" s="12">
        <f t="shared" ref="K19:K37" si="1">ROUND((H19 * I19),2)</f>
        <v>1873548.6</v>
      </c>
      <c r="L19" s="12">
        <v>77797.61</v>
      </c>
      <c r="M19" s="12">
        <v>205666.33</v>
      </c>
      <c r="N19" s="12">
        <v>77797.61</v>
      </c>
      <c r="O19" s="11" t="s">
        <v>31</v>
      </c>
      <c r="P19" s="13" t="s">
        <v>7</v>
      </c>
      <c r="Q19" s="40">
        <f>K19+M19+N19</f>
        <v>2157012.54</v>
      </c>
      <c r="R19">
        <f>Q19*1.5%</f>
        <v>32355.188099999999</v>
      </c>
      <c r="S19" s="41">
        <f>Q19+R19</f>
        <v>2189367.7280999999</v>
      </c>
      <c r="T19">
        <f>S19/H19</f>
        <v>729789.24269999994</v>
      </c>
    </row>
    <row r="20" spans="1:20" ht="24" x14ac:dyDescent="0.25">
      <c r="A20" s="11" t="s">
        <v>32</v>
      </c>
      <c r="B20" s="11" t="s">
        <v>28</v>
      </c>
      <c r="C20" s="42" t="s">
        <v>33</v>
      </c>
      <c r="D20" s="13">
        <v>36</v>
      </c>
      <c r="E20" s="13" t="s">
        <v>34</v>
      </c>
      <c r="F20" s="17">
        <v>662558.34</v>
      </c>
      <c r="G20" s="14" t="s">
        <v>7</v>
      </c>
      <c r="H20" s="14">
        <v>3</v>
      </c>
      <c r="I20" s="12">
        <f t="shared" si="0"/>
        <v>231895.42</v>
      </c>
      <c r="J20" s="12">
        <v>65</v>
      </c>
      <c r="K20" s="12">
        <f t="shared" si="1"/>
        <v>695686.26</v>
      </c>
      <c r="L20" s="12">
        <v>0</v>
      </c>
      <c r="M20" s="12">
        <v>0</v>
      </c>
      <c r="N20" s="12">
        <v>0</v>
      </c>
      <c r="O20" s="11" t="s">
        <v>7</v>
      </c>
      <c r="P20" s="13" t="s">
        <v>7</v>
      </c>
      <c r="Q20" s="40">
        <f t="shared" ref="Q20:Q37" si="2">K20+M20+N20</f>
        <v>695686.26</v>
      </c>
      <c r="R20">
        <f t="shared" ref="R20:R37" si="3">Q20*1.5%</f>
        <v>10435.293900000001</v>
      </c>
      <c r="S20" s="41">
        <f t="shared" ref="S20:S36" si="4">Q20+R20</f>
        <v>706121.55390000006</v>
      </c>
      <c r="T20">
        <f t="shared" ref="T20:T37" si="5">S20/H20</f>
        <v>235373.85130000001</v>
      </c>
    </row>
    <row r="21" spans="1:20" ht="24" x14ac:dyDescent="0.25">
      <c r="A21" s="11" t="s">
        <v>35</v>
      </c>
      <c r="B21" s="11" t="s">
        <v>28</v>
      </c>
      <c r="C21" s="42" t="s">
        <v>36</v>
      </c>
      <c r="D21" s="13" t="s">
        <v>30</v>
      </c>
      <c r="E21" s="13">
        <v>168</v>
      </c>
      <c r="F21" s="18">
        <v>0</v>
      </c>
      <c r="G21" s="14" t="s">
        <v>7</v>
      </c>
      <c r="H21" s="14">
        <v>3</v>
      </c>
      <c r="I21" s="12">
        <f t="shared" si="0"/>
        <v>0</v>
      </c>
      <c r="J21" s="12">
        <v>72</v>
      </c>
      <c r="K21" s="12">
        <f t="shared" si="1"/>
        <v>0</v>
      </c>
      <c r="L21" s="12">
        <v>0</v>
      </c>
      <c r="M21" s="12">
        <v>0</v>
      </c>
      <c r="N21" s="12">
        <v>0</v>
      </c>
      <c r="O21" s="11" t="s">
        <v>7</v>
      </c>
      <c r="P21" s="13" t="s">
        <v>7</v>
      </c>
      <c r="Q21" s="40">
        <f t="shared" si="2"/>
        <v>0</v>
      </c>
      <c r="R21">
        <f t="shared" si="3"/>
        <v>0</v>
      </c>
      <c r="S21" s="41">
        <f t="shared" si="4"/>
        <v>0</v>
      </c>
      <c r="T21">
        <f t="shared" si="5"/>
        <v>0</v>
      </c>
    </row>
    <row r="22" spans="1:20" ht="24" x14ac:dyDescent="0.25">
      <c r="A22" s="11" t="s">
        <v>37</v>
      </c>
      <c r="B22" s="11" t="s">
        <v>28</v>
      </c>
      <c r="C22" s="42" t="s">
        <v>38</v>
      </c>
      <c r="D22" s="13" t="s">
        <v>30</v>
      </c>
      <c r="E22" s="13">
        <v>168</v>
      </c>
      <c r="F22" s="19">
        <v>111520.75</v>
      </c>
      <c r="G22" s="14" t="s">
        <v>7</v>
      </c>
      <c r="H22" s="14">
        <v>3</v>
      </c>
      <c r="I22" s="12">
        <f t="shared" si="0"/>
        <v>31225.81</v>
      </c>
      <c r="J22" s="12">
        <v>72</v>
      </c>
      <c r="K22" s="12">
        <f t="shared" si="1"/>
        <v>93677.43</v>
      </c>
      <c r="L22" s="12">
        <v>0</v>
      </c>
      <c r="M22" s="12">
        <v>0</v>
      </c>
      <c r="N22" s="12">
        <v>0</v>
      </c>
      <c r="O22" s="11" t="s">
        <v>7</v>
      </c>
      <c r="P22" s="13" t="s">
        <v>7</v>
      </c>
      <c r="Q22" s="40">
        <f t="shared" si="2"/>
        <v>93677.43</v>
      </c>
      <c r="R22">
        <f t="shared" si="3"/>
        <v>1405.1614499999998</v>
      </c>
      <c r="S22" s="41">
        <f t="shared" si="4"/>
        <v>95082.591449999993</v>
      </c>
      <c r="T22">
        <f t="shared" si="5"/>
        <v>31694.197149999996</v>
      </c>
    </row>
    <row r="23" spans="1:20" ht="15" x14ac:dyDescent="0.25">
      <c r="A23" s="11" t="s">
        <v>39</v>
      </c>
      <c r="B23" s="11" t="s">
        <v>28</v>
      </c>
      <c r="C23" s="42" t="s">
        <v>40</v>
      </c>
      <c r="D23" s="13" t="s">
        <v>30</v>
      </c>
      <c r="E23" s="13">
        <v>14</v>
      </c>
      <c r="F23" s="20">
        <v>0</v>
      </c>
      <c r="G23" s="14" t="s">
        <v>7</v>
      </c>
      <c r="H23" s="14">
        <v>6</v>
      </c>
      <c r="I23" s="12">
        <f t="shared" si="0"/>
        <v>0</v>
      </c>
      <c r="J23" s="12">
        <v>72</v>
      </c>
      <c r="K23" s="12">
        <f t="shared" si="1"/>
        <v>0</v>
      </c>
      <c r="L23" s="12">
        <v>0</v>
      </c>
      <c r="M23" s="12">
        <v>0</v>
      </c>
      <c r="N23" s="12">
        <v>0</v>
      </c>
      <c r="O23" s="11" t="s">
        <v>7</v>
      </c>
      <c r="P23" s="13" t="s">
        <v>7</v>
      </c>
      <c r="Q23" s="40">
        <f t="shared" si="2"/>
        <v>0</v>
      </c>
      <c r="R23">
        <f t="shared" si="3"/>
        <v>0</v>
      </c>
      <c r="S23" s="41">
        <f t="shared" si="4"/>
        <v>0</v>
      </c>
      <c r="T23">
        <f t="shared" si="5"/>
        <v>0</v>
      </c>
    </row>
    <row r="24" spans="1:20" ht="24" x14ac:dyDescent="0.25">
      <c r="A24" s="11" t="s">
        <v>41</v>
      </c>
      <c r="B24" s="11" t="s">
        <v>42</v>
      </c>
      <c r="C24" s="42" t="s">
        <v>43</v>
      </c>
      <c r="D24" s="13" t="s">
        <v>30</v>
      </c>
      <c r="E24" s="13">
        <v>21</v>
      </c>
      <c r="F24" s="21">
        <v>0</v>
      </c>
      <c r="G24" s="14" t="s">
        <v>7</v>
      </c>
      <c r="H24" s="14">
        <v>3</v>
      </c>
      <c r="I24" s="12">
        <f t="shared" si="0"/>
        <v>0</v>
      </c>
      <c r="J24" s="12">
        <v>72</v>
      </c>
      <c r="K24" s="12">
        <f t="shared" si="1"/>
        <v>0</v>
      </c>
      <c r="L24" s="12">
        <v>0</v>
      </c>
      <c r="M24" s="12">
        <v>0</v>
      </c>
      <c r="N24" s="12">
        <v>0</v>
      </c>
      <c r="O24" s="11" t="s">
        <v>7</v>
      </c>
      <c r="P24" s="13" t="s">
        <v>7</v>
      </c>
      <c r="Q24" s="40">
        <f t="shared" si="2"/>
        <v>0</v>
      </c>
      <c r="R24">
        <f t="shared" si="3"/>
        <v>0</v>
      </c>
      <c r="S24" s="41">
        <f t="shared" si="4"/>
        <v>0</v>
      </c>
      <c r="T24">
        <f t="shared" si="5"/>
        <v>0</v>
      </c>
    </row>
    <row r="25" spans="1:20" ht="15" x14ac:dyDescent="0.25">
      <c r="A25" s="11" t="s">
        <v>44</v>
      </c>
      <c r="B25" s="11" t="s">
        <v>28</v>
      </c>
      <c r="C25" s="42" t="s">
        <v>45</v>
      </c>
      <c r="D25" s="13" t="s">
        <v>30</v>
      </c>
      <c r="E25" s="13">
        <v>14</v>
      </c>
      <c r="F25" s="22">
        <v>17843.32</v>
      </c>
      <c r="G25" s="14" t="s">
        <v>7</v>
      </c>
      <c r="H25" s="14">
        <v>3</v>
      </c>
      <c r="I25" s="12">
        <f t="shared" si="0"/>
        <v>4996.13</v>
      </c>
      <c r="J25" s="12">
        <v>72</v>
      </c>
      <c r="K25" s="12">
        <f t="shared" si="1"/>
        <v>14988.39</v>
      </c>
      <c r="L25" s="12">
        <v>0</v>
      </c>
      <c r="M25" s="12">
        <v>0</v>
      </c>
      <c r="N25" s="12">
        <v>0</v>
      </c>
      <c r="O25" s="11" t="s">
        <v>7</v>
      </c>
      <c r="P25" s="13" t="s">
        <v>7</v>
      </c>
      <c r="Q25" s="40">
        <f t="shared" si="2"/>
        <v>14988.39</v>
      </c>
      <c r="R25">
        <f t="shared" si="3"/>
        <v>224.82584999999997</v>
      </c>
      <c r="S25" s="41">
        <f t="shared" si="4"/>
        <v>15213.215849999999</v>
      </c>
      <c r="T25">
        <f t="shared" si="5"/>
        <v>5071.0719499999996</v>
      </c>
    </row>
    <row r="26" spans="1:20" ht="24" x14ac:dyDescent="0.25">
      <c r="A26" s="11" t="s">
        <v>46</v>
      </c>
      <c r="B26" s="11" t="s">
        <v>28</v>
      </c>
      <c r="C26" s="42" t="s">
        <v>47</v>
      </c>
      <c r="D26" s="13" t="s">
        <v>30</v>
      </c>
      <c r="E26" s="13">
        <v>14</v>
      </c>
      <c r="F26" s="23">
        <v>8921.66</v>
      </c>
      <c r="G26" s="14" t="s">
        <v>7</v>
      </c>
      <c r="H26" s="14">
        <v>3</v>
      </c>
      <c r="I26" s="12">
        <f t="shared" si="0"/>
        <v>2498.06</v>
      </c>
      <c r="J26" s="12">
        <v>72</v>
      </c>
      <c r="K26" s="12">
        <f t="shared" si="1"/>
        <v>7494.18</v>
      </c>
      <c r="L26" s="12">
        <v>0</v>
      </c>
      <c r="M26" s="12">
        <v>0</v>
      </c>
      <c r="N26" s="12">
        <v>0</v>
      </c>
      <c r="O26" s="11" t="s">
        <v>7</v>
      </c>
      <c r="P26" s="13" t="s">
        <v>7</v>
      </c>
      <c r="Q26" s="40">
        <f t="shared" si="2"/>
        <v>7494.18</v>
      </c>
      <c r="R26">
        <f t="shared" si="3"/>
        <v>112.4127</v>
      </c>
      <c r="S26" s="41">
        <f t="shared" si="4"/>
        <v>7606.5927000000001</v>
      </c>
      <c r="T26">
        <f t="shared" si="5"/>
        <v>2535.5309000000002</v>
      </c>
    </row>
    <row r="27" spans="1:20" ht="15" x14ac:dyDescent="0.25">
      <c r="A27" s="11" t="s">
        <v>48</v>
      </c>
      <c r="B27" s="11" t="s">
        <v>28</v>
      </c>
      <c r="C27" s="42" t="s">
        <v>49</v>
      </c>
      <c r="D27" s="13" t="s">
        <v>30</v>
      </c>
      <c r="E27" s="13">
        <v>14</v>
      </c>
      <c r="F27" s="24">
        <v>0</v>
      </c>
      <c r="G27" s="14" t="s">
        <v>7</v>
      </c>
      <c r="H27" s="14">
        <v>3</v>
      </c>
      <c r="I27" s="12">
        <f t="shared" si="0"/>
        <v>0</v>
      </c>
      <c r="J27" s="12">
        <v>72</v>
      </c>
      <c r="K27" s="12">
        <f t="shared" si="1"/>
        <v>0</v>
      </c>
      <c r="L27" s="12">
        <v>0</v>
      </c>
      <c r="M27" s="12">
        <v>0</v>
      </c>
      <c r="N27" s="12">
        <v>0</v>
      </c>
      <c r="O27" s="11" t="s">
        <v>7</v>
      </c>
      <c r="P27" s="13" t="s">
        <v>7</v>
      </c>
      <c r="Q27" s="40">
        <f t="shared" si="2"/>
        <v>0</v>
      </c>
      <c r="R27">
        <f t="shared" si="3"/>
        <v>0</v>
      </c>
      <c r="S27" s="41">
        <f t="shared" si="4"/>
        <v>0</v>
      </c>
      <c r="T27">
        <f t="shared" si="5"/>
        <v>0</v>
      </c>
    </row>
    <row r="28" spans="1:20" ht="24" x14ac:dyDescent="0.25">
      <c r="A28" s="11" t="s">
        <v>50</v>
      </c>
      <c r="B28" s="11" t="s">
        <v>28</v>
      </c>
      <c r="C28" s="42" t="s">
        <v>51</v>
      </c>
      <c r="D28" s="13" t="s">
        <v>30</v>
      </c>
      <c r="E28" s="13">
        <v>14</v>
      </c>
      <c r="F28" s="25">
        <v>0</v>
      </c>
      <c r="G28" s="14" t="s">
        <v>7</v>
      </c>
      <c r="H28" s="14">
        <v>3</v>
      </c>
      <c r="I28" s="12">
        <f t="shared" si="0"/>
        <v>0</v>
      </c>
      <c r="J28" s="12">
        <v>72</v>
      </c>
      <c r="K28" s="12">
        <f t="shared" si="1"/>
        <v>0</v>
      </c>
      <c r="L28" s="12">
        <v>0</v>
      </c>
      <c r="M28" s="12">
        <v>0</v>
      </c>
      <c r="N28" s="12">
        <v>0</v>
      </c>
      <c r="O28" s="11" t="s">
        <v>7</v>
      </c>
      <c r="P28" s="13" t="s">
        <v>7</v>
      </c>
      <c r="Q28" s="40">
        <f t="shared" si="2"/>
        <v>0</v>
      </c>
      <c r="R28">
        <f t="shared" si="3"/>
        <v>0</v>
      </c>
      <c r="S28" s="41">
        <f t="shared" si="4"/>
        <v>0</v>
      </c>
      <c r="T28">
        <f t="shared" si="5"/>
        <v>0</v>
      </c>
    </row>
    <row r="29" spans="1:20" ht="24" x14ac:dyDescent="0.25">
      <c r="A29" s="11" t="s">
        <v>52</v>
      </c>
      <c r="B29" s="11" t="s">
        <v>42</v>
      </c>
      <c r="C29" s="42" t="s">
        <v>53</v>
      </c>
      <c r="D29" s="13" t="s">
        <v>30</v>
      </c>
      <c r="E29" s="13">
        <v>21</v>
      </c>
      <c r="F29" s="26">
        <v>0</v>
      </c>
      <c r="G29" s="14" t="s">
        <v>7</v>
      </c>
      <c r="H29" s="14">
        <v>3</v>
      </c>
      <c r="I29" s="12">
        <f t="shared" si="0"/>
        <v>0</v>
      </c>
      <c r="J29" s="12">
        <v>72</v>
      </c>
      <c r="K29" s="12">
        <f t="shared" si="1"/>
        <v>0</v>
      </c>
      <c r="L29" s="12">
        <v>0</v>
      </c>
      <c r="M29" s="12">
        <v>0</v>
      </c>
      <c r="N29" s="12">
        <v>0</v>
      </c>
      <c r="O29" s="11" t="s">
        <v>31</v>
      </c>
      <c r="P29" s="13" t="s">
        <v>7</v>
      </c>
      <c r="Q29" s="40">
        <f t="shared" si="2"/>
        <v>0</v>
      </c>
      <c r="R29">
        <f t="shared" si="3"/>
        <v>0</v>
      </c>
      <c r="S29" s="41">
        <f t="shared" si="4"/>
        <v>0</v>
      </c>
      <c r="T29">
        <f t="shared" si="5"/>
        <v>0</v>
      </c>
    </row>
    <row r="30" spans="1:20" ht="15" x14ac:dyDescent="0.25">
      <c r="A30" s="11" t="s">
        <v>54</v>
      </c>
      <c r="B30" s="11" t="s">
        <v>28</v>
      </c>
      <c r="C30" s="42" t="s">
        <v>55</v>
      </c>
      <c r="D30" s="13">
        <v>36</v>
      </c>
      <c r="E30" s="13" t="s">
        <v>34</v>
      </c>
      <c r="F30" s="27">
        <v>54422.13</v>
      </c>
      <c r="G30" s="14" t="s">
        <v>7</v>
      </c>
      <c r="H30" s="14">
        <v>3</v>
      </c>
      <c r="I30" s="12">
        <f t="shared" si="0"/>
        <v>15238.2</v>
      </c>
      <c r="J30" s="12">
        <v>72</v>
      </c>
      <c r="K30" s="12">
        <f t="shared" si="1"/>
        <v>45714.6</v>
      </c>
      <c r="L30" s="12">
        <v>0</v>
      </c>
      <c r="M30" s="12">
        <v>0</v>
      </c>
      <c r="N30" s="12">
        <v>0</v>
      </c>
      <c r="O30" s="11" t="s">
        <v>7</v>
      </c>
      <c r="P30" s="13" t="s">
        <v>7</v>
      </c>
      <c r="Q30" s="40">
        <f t="shared" si="2"/>
        <v>45714.6</v>
      </c>
      <c r="R30">
        <f t="shared" si="3"/>
        <v>685.71899999999994</v>
      </c>
      <c r="S30" s="41">
        <f t="shared" si="4"/>
        <v>46400.318999999996</v>
      </c>
      <c r="T30">
        <f t="shared" si="5"/>
        <v>15466.772999999999</v>
      </c>
    </row>
    <row r="31" spans="1:20" ht="24" x14ac:dyDescent="0.25">
      <c r="A31" s="11" t="s">
        <v>56</v>
      </c>
      <c r="B31" s="11" t="s">
        <v>28</v>
      </c>
      <c r="C31" s="42" t="s">
        <v>57</v>
      </c>
      <c r="D31" s="13" t="s">
        <v>30</v>
      </c>
      <c r="E31" s="13">
        <v>14</v>
      </c>
      <c r="F31" s="28">
        <v>0</v>
      </c>
      <c r="G31" s="14" t="s">
        <v>7</v>
      </c>
      <c r="H31" s="14">
        <v>3</v>
      </c>
      <c r="I31" s="12">
        <f t="shared" si="0"/>
        <v>0</v>
      </c>
      <c r="J31" s="12">
        <v>72</v>
      </c>
      <c r="K31" s="12">
        <f t="shared" si="1"/>
        <v>0</v>
      </c>
      <c r="L31" s="12">
        <v>0</v>
      </c>
      <c r="M31" s="12">
        <v>0</v>
      </c>
      <c r="N31" s="12">
        <v>0</v>
      </c>
      <c r="O31" s="11" t="s">
        <v>7</v>
      </c>
      <c r="P31" s="13" t="s">
        <v>7</v>
      </c>
      <c r="Q31" s="40">
        <f t="shared" si="2"/>
        <v>0</v>
      </c>
      <c r="R31">
        <f t="shared" si="3"/>
        <v>0</v>
      </c>
      <c r="S31" s="41">
        <f t="shared" si="4"/>
        <v>0</v>
      </c>
      <c r="T31">
        <f t="shared" si="5"/>
        <v>0</v>
      </c>
    </row>
    <row r="32" spans="1:20" ht="24" x14ac:dyDescent="0.25">
      <c r="A32" s="11" t="s">
        <v>58</v>
      </c>
      <c r="B32" s="11" t="s">
        <v>42</v>
      </c>
      <c r="C32" s="42" t="s">
        <v>59</v>
      </c>
      <c r="D32" s="13" t="s">
        <v>30</v>
      </c>
      <c r="E32" s="13">
        <v>3</v>
      </c>
      <c r="F32" s="29">
        <v>0</v>
      </c>
      <c r="G32" s="14" t="s">
        <v>7</v>
      </c>
      <c r="H32" s="14">
        <v>3</v>
      </c>
      <c r="I32" s="12">
        <f t="shared" si="0"/>
        <v>0</v>
      </c>
      <c r="J32" s="12">
        <v>72</v>
      </c>
      <c r="K32" s="12">
        <f t="shared" si="1"/>
        <v>0</v>
      </c>
      <c r="L32" s="12">
        <v>0</v>
      </c>
      <c r="M32" s="12">
        <v>0</v>
      </c>
      <c r="N32" s="12">
        <v>0</v>
      </c>
      <c r="O32" s="11" t="s">
        <v>7</v>
      </c>
      <c r="P32" s="13" t="s">
        <v>7</v>
      </c>
      <c r="Q32" s="40">
        <f t="shared" si="2"/>
        <v>0</v>
      </c>
      <c r="R32">
        <f t="shared" si="3"/>
        <v>0</v>
      </c>
      <c r="S32" s="41">
        <f t="shared" si="4"/>
        <v>0</v>
      </c>
      <c r="T32">
        <f t="shared" si="5"/>
        <v>0</v>
      </c>
    </row>
    <row r="33" spans="1:20" ht="24" x14ac:dyDescent="0.25">
      <c r="A33" s="11" t="s">
        <v>60</v>
      </c>
      <c r="B33" s="11" t="s">
        <v>28</v>
      </c>
      <c r="C33" s="42" t="s">
        <v>61</v>
      </c>
      <c r="D33" s="13" t="s">
        <v>30</v>
      </c>
      <c r="E33" s="13">
        <v>14</v>
      </c>
      <c r="F33" s="30">
        <v>0</v>
      </c>
      <c r="G33" s="14" t="s">
        <v>7</v>
      </c>
      <c r="H33" s="14">
        <v>3</v>
      </c>
      <c r="I33" s="12">
        <f t="shared" si="0"/>
        <v>0</v>
      </c>
      <c r="J33" s="12">
        <v>72</v>
      </c>
      <c r="K33" s="12">
        <f t="shared" si="1"/>
        <v>0</v>
      </c>
      <c r="L33" s="12">
        <v>0</v>
      </c>
      <c r="M33" s="12">
        <v>0</v>
      </c>
      <c r="N33" s="12">
        <v>0</v>
      </c>
      <c r="O33" s="11" t="s">
        <v>7</v>
      </c>
      <c r="P33" s="13" t="s">
        <v>7</v>
      </c>
      <c r="Q33" s="40">
        <f t="shared" si="2"/>
        <v>0</v>
      </c>
      <c r="R33">
        <f t="shared" si="3"/>
        <v>0</v>
      </c>
      <c r="S33" s="41">
        <f t="shared" si="4"/>
        <v>0</v>
      </c>
      <c r="T33">
        <f t="shared" si="5"/>
        <v>0</v>
      </c>
    </row>
    <row r="34" spans="1:20" ht="24" x14ac:dyDescent="0.25">
      <c r="A34" s="16" t="s">
        <v>62</v>
      </c>
      <c r="B34" s="15" t="s">
        <v>28</v>
      </c>
      <c r="C34" s="42" t="s">
        <v>63</v>
      </c>
      <c r="D34" s="13" t="s">
        <v>30</v>
      </c>
      <c r="E34" s="13">
        <v>1</v>
      </c>
      <c r="F34" s="12">
        <v>1398916.29</v>
      </c>
      <c r="G34" s="14" t="s">
        <v>7</v>
      </c>
      <c r="H34" s="14">
        <v>3</v>
      </c>
      <c r="I34" s="12">
        <f t="shared" si="0"/>
        <v>377707.4</v>
      </c>
      <c r="J34" s="12">
        <v>73</v>
      </c>
      <c r="K34" s="12">
        <f t="shared" si="1"/>
        <v>1133122.2</v>
      </c>
      <c r="L34" s="12">
        <v>62321.72</v>
      </c>
      <c r="M34" s="12">
        <v>131265.87</v>
      </c>
      <c r="N34" s="12">
        <v>62321.72</v>
      </c>
      <c r="O34" s="11" t="s">
        <v>7</v>
      </c>
      <c r="P34" s="13" t="s">
        <v>7</v>
      </c>
      <c r="Q34" s="40">
        <f t="shared" si="2"/>
        <v>1326709.7899999998</v>
      </c>
      <c r="R34">
        <f t="shared" si="3"/>
        <v>19900.646849999997</v>
      </c>
      <c r="S34" s="41">
        <f t="shared" si="4"/>
        <v>1346610.4368499997</v>
      </c>
      <c r="T34">
        <f t="shared" si="5"/>
        <v>448870.14561666659</v>
      </c>
    </row>
    <row r="35" spans="1:20" ht="15" x14ac:dyDescent="0.25">
      <c r="A35" s="16" t="s">
        <v>64</v>
      </c>
      <c r="B35" s="15" t="s">
        <v>28</v>
      </c>
      <c r="C35" s="42" t="s">
        <v>65</v>
      </c>
      <c r="D35" s="13" t="s">
        <v>30</v>
      </c>
      <c r="E35" s="13">
        <v>1</v>
      </c>
      <c r="F35" s="12">
        <v>40147.47</v>
      </c>
      <c r="G35" s="14" t="s">
        <v>7</v>
      </c>
      <c r="H35" s="14">
        <v>3</v>
      </c>
      <c r="I35" s="12">
        <f t="shared" si="0"/>
        <v>10839.82</v>
      </c>
      <c r="J35" s="12">
        <v>73</v>
      </c>
      <c r="K35" s="12">
        <f t="shared" si="1"/>
        <v>32519.46</v>
      </c>
      <c r="L35" s="12">
        <v>1788.57</v>
      </c>
      <c r="M35" s="12">
        <v>7297.37</v>
      </c>
      <c r="N35" s="12">
        <v>1788.57</v>
      </c>
      <c r="O35" s="11" t="s">
        <v>7</v>
      </c>
      <c r="P35" s="13" t="s">
        <v>7</v>
      </c>
      <c r="Q35" s="40">
        <f t="shared" si="2"/>
        <v>41605.4</v>
      </c>
      <c r="R35">
        <f t="shared" si="3"/>
        <v>624.08100000000002</v>
      </c>
      <c r="S35" s="41">
        <f t="shared" si="4"/>
        <v>42229.481</v>
      </c>
      <c r="T35">
        <f t="shared" si="5"/>
        <v>14076.493666666667</v>
      </c>
    </row>
    <row r="36" spans="1:20" ht="24" x14ac:dyDescent="0.25">
      <c r="A36" s="16" t="s">
        <v>66</v>
      </c>
      <c r="B36" s="15" t="s">
        <v>28</v>
      </c>
      <c r="C36" s="42" t="s">
        <v>67</v>
      </c>
      <c r="D36" s="13" t="s">
        <v>30</v>
      </c>
      <c r="E36" s="13">
        <v>1</v>
      </c>
      <c r="F36" s="12">
        <v>1694.89</v>
      </c>
      <c r="G36" s="14" t="s">
        <v>7</v>
      </c>
      <c r="H36" s="14">
        <v>6</v>
      </c>
      <c r="I36" s="12">
        <f t="shared" si="0"/>
        <v>457.62</v>
      </c>
      <c r="J36" s="12">
        <v>73</v>
      </c>
      <c r="K36" s="12">
        <f t="shared" si="1"/>
        <v>2745.72</v>
      </c>
      <c r="L36" s="12">
        <v>151.01</v>
      </c>
      <c r="M36" s="12">
        <v>281.49</v>
      </c>
      <c r="N36" s="12">
        <v>151.01</v>
      </c>
      <c r="O36" s="11" t="s">
        <v>7</v>
      </c>
      <c r="P36" s="13" t="s">
        <v>7</v>
      </c>
      <c r="Q36" s="40">
        <f t="shared" si="2"/>
        <v>3178.2200000000003</v>
      </c>
      <c r="R36">
        <f t="shared" si="3"/>
        <v>47.673300000000005</v>
      </c>
      <c r="S36" s="41">
        <f t="shared" si="4"/>
        <v>3225.8933000000002</v>
      </c>
      <c r="T36">
        <f t="shared" si="5"/>
        <v>537.6488833333334</v>
      </c>
    </row>
    <row r="37" spans="1:20" ht="24" x14ac:dyDescent="0.25">
      <c r="A37" s="16" t="s">
        <v>68</v>
      </c>
      <c r="B37" s="15" t="s">
        <v>28</v>
      </c>
      <c r="C37" s="42" t="s">
        <v>69</v>
      </c>
      <c r="D37" s="13" t="s">
        <v>30</v>
      </c>
      <c r="E37" s="13" t="s">
        <v>34</v>
      </c>
      <c r="F37" s="12">
        <v>147207.39000000001</v>
      </c>
      <c r="G37" s="14" t="s">
        <v>7</v>
      </c>
      <c r="H37" s="14">
        <v>3</v>
      </c>
      <c r="I37" s="12">
        <f t="shared" si="0"/>
        <v>51522.59</v>
      </c>
      <c r="J37" s="12">
        <v>65</v>
      </c>
      <c r="K37" s="12">
        <f t="shared" si="1"/>
        <v>154567.76999999999</v>
      </c>
      <c r="L37" s="12">
        <v>0</v>
      </c>
      <c r="M37" s="12">
        <v>0</v>
      </c>
      <c r="N37" s="12">
        <v>0</v>
      </c>
      <c r="O37" s="11" t="s">
        <v>70</v>
      </c>
      <c r="P37" s="13" t="s">
        <v>7</v>
      </c>
      <c r="Q37" s="40">
        <f t="shared" si="2"/>
        <v>154567.76999999999</v>
      </c>
      <c r="R37">
        <f t="shared" si="3"/>
        <v>2318.5165499999998</v>
      </c>
      <c r="S37" s="41">
        <f>Q37+R37</f>
        <v>156886.28654999999</v>
      </c>
      <c r="T37">
        <f t="shared" si="5"/>
        <v>52295.428849999997</v>
      </c>
    </row>
    <row r="38" spans="1:20" ht="15" x14ac:dyDescent="0.25">
      <c r="A38" s="2" t="s">
        <v>7</v>
      </c>
      <c r="B38" s="2" t="s">
        <v>7</v>
      </c>
      <c r="C38" s="2" t="s">
        <v>7</v>
      </c>
      <c r="D38" s="2" t="s">
        <v>7</v>
      </c>
      <c r="E38" s="2" t="s">
        <v>7</v>
      </c>
      <c r="F38" s="2" t="s">
        <v>7</v>
      </c>
      <c r="G38" s="2" t="s">
        <v>7</v>
      </c>
      <c r="H38" s="2" t="s">
        <v>7</v>
      </c>
      <c r="I38" s="2" t="s">
        <v>7</v>
      </c>
      <c r="J38" s="2" t="s">
        <v>7</v>
      </c>
      <c r="K38" s="2" t="s">
        <v>7</v>
      </c>
      <c r="L38" s="2" t="s">
        <v>7</v>
      </c>
      <c r="M38" s="2" t="s">
        <v>7</v>
      </c>
      <c r="N38" s="2" t="s">
        <v>7</v>
      </c>
      <c r="O38" s="2" t="s">
        <v>7</v>
      </c>
      <c r="P38" s="2" t="s">
        <v>7</v>
      </c>
    </row>
    <row r="40" spans="1:20" ht="15" x14ac:dyDescent="0.25">
      <c r="A40" s="34" t="s">
        <v>75</v>
      </c>
      <c r="B40" s="34" t="s">
        <v>7</v>
      </c>
      <c r="C40" s="32"/>
      <c r="D40" s="32"/>
      <c r="N40" s="3" t="s">
        <v>71</v>
      </c>
      <c r="P40" s="6">
        <f>(K19+K21+K22+K23+K24+K25+K26+K27+K28+K29+K31+K32+K33+K34+K35+K36+K37)</f>
        <v>3312663.75</v>
      </c>
    </row>
    <row r="41" spans="1:20" ht="15" x14ac:dyDescent="0.25">
      <c r="A41" s="34" t="s">
        <v>76</v>
      </c>
      <c r="B41" s="34" t="s">
        <v>7</v>
      </c>
      <c r="C41" s="32"/>
      <c r="D41" s="32"/>
      <c r="N41" s="3" t="s">
        <v>72</v>
      </c>
      <c r="P41" s="6">
        <f>(K20)</f>
        <v>695686.26</v>
      </c>
    </row>
    <row r="42" spans="1:20" ht="15" x14ac:dyDescent="0.25">
      <c r="N42" s="3" t="s">
        <v>73</v>
      </c>
      <c r="P42" s="6">
        <f>(K30)</f>
        <v>45714.6</v>
      </c>
    </row>
    <row r="43" spans="1:20" ht="15" x14ac:dyDescent="0.25">
      <c r="N43" s="3" t="s">
        <v>74</v>
      </c>
      <c r="P43" s="5">
        <f>(P41+P40+P42)</f>
        <v>4054064.61</v>
      </c>
    </row>
    <row r="44" spans="1:20" ht="15" x14ac:dyDescent="0.25">
      <c r="A44" s="32" t="s">
        <v>77</v>
      </c>
      <c r="B44" s="32"/>
      <c r="C44" s="32"/>
      <c r="D44" s="32"/>
    </row>
    <row r="45" spans="1:20" ht="15" x14ac:dyDescent="0.25">
      <c r="A45" s="37" t="s">
        <v>7</v>
      </c>
      <c r="B45" s="32"/>
      <c r="C45" s="32"/>
      <c r="D45" s="32"/>
      <c r="E45" s="32"/>
      <c r="F45" s="32"/>
      <c r="G45" s="32"/>
      <c r="H45" s="32"/>
      <c r="I45" s="32"/>
      <c r="J45" s="32"/>
      <c r="K45" s="32"/>
      <c r="L45" s="32"/>
      <c r="N45" s="34" t="s">
        <v>78</v>
      </c>
      <c r="O45" s="32"/>
      <c r="P45" s="1" t="s">
        <v>7</v>
      </c>
    </row>
    <row r="46" spans="1:20" ht="21.95" customHeight="1" x14ac:dyDescent="0.25">
      <c r="A46" s="32"/>
      <c r="B46" s="32"/>
      <c r="C46" s="32"/>
      <c r="D46" s="32"/>
      <c r="E46" s="32"/>
      <c r="F46" s="32"/>
      <c r="G46" s="32"/>
      <c r="H46" s="32"/>
      <c r="I46" s="32"/>
      <c r="J46" s="32"/>
      <c r="K46" s="32"/>
      <c r="L46" s="32"/>
      <c r="P46" s="7" t="s">
        <v>1</v>
      </c>
    </row>
    <row r="47" spans="1:20" ht="15" x14ac:dyDescent="0.25">
      <c r="A47" s="2" t="s">
        <v>7</v>
      </c>
      <c r="B47" s="2" t="s">
        <v>7</v>
      </c>
      <c r="C47" s="2" t="s">
        <v>7</v>
      </c>
      <c r="D47" s="2" t="s">
        <v>7</v>
      </c>
      <c r="E47" s="2" t="s">
        <v>7</v>
      </c>
      <c r="F47" s="2" t="s">
        <v>7</v>
      </c>
      <c r="G47" s="2" t="s">
        <v>7</v>
      </c>
      <c r="H47" s="2" t="s">
        <v>7</v>
      </c>
      <c r="I47" s="2" t="s">
        <v>7</v>
      </c>
      <c r="J47" s="2" t="s">
        <v>7</v>
      </c>
      <c r="K47" s="2" t="s">
        <v>7</v>
      </c>
      <c r="L47" s="2" t="s">
        <v>7</v>
      </c>
      <c r="M47" s="2" t="s">
        <v>7</v>
      </c>
      <c r="N47" s="2" t="s">
        <v>7</v>
      </c>
      <c r="O47" s="2" t="s">
        <v>7</v>
      </c>
      <c r="P47" s="2" t="s">
        <v>7</v>
      </c>
    </row>
    <row r="48" spans="1:20" ht="15" x14ac:dyDescent="0.25">
      <c r="A48" s="38" t="s">
        <v>83</v>
      </c>
      <c r="B48" s="32"/>
      <c r="C48" s="32"/>
      <c r="D48" s="32"/>
      <c r="E48" s="32"/>
      <c r="F48" s="32"/>
      <c r="G48" s="32"/>
      <c r="H48" s="32"/>
      <c r="I48" s="32"/>
      <c r="J48" s="32"/>
      <c r="K48" s="32"/>
      <c r="L48" s="32"/>
      <c r="M48" s="32"/>
      <c r="N48" s="32"/>
      <c r="O48" s="32"/>
      <c r="P48" s="32"/>
    </row>
    <row r="49" spans="1:16" ht="12.75" customHeight="1" x14ac:dyDescent="0.25">
      <c r="A49" s="32"/>
      <c r="B49" s="32"/>
      <c r="C49" s="32"/>
      <c r="D49" s="32"/>
      <c r="E49" s="32"/>
      <c r="F49" s="32"/>
      <c r="G49" s="32"/>
      <c r="H49" s="32"/>
      <c r="I49" s="32"/>
      <c r="J49" s="32"/>
      <c r="K49" s="32"/>
      <c r="L49" s="32"/>
      <c r="M49" s="32"/>
      <c r="N49" s="32"/>
      <c r="O49" s="32"/>
      <c r="P49" s="32"/>
    </row>
    <row r="50" spans="1:16" ht="12.75" customHeight="1" x14ac:dyDescent="0.25">
      <c r="A50" s="32"/>
      <c r="B50" s="32"/>
      <c r="C50" s="32"/>
      <c r="D50" s="32"/>
      <c r="E50" s="32"/>
      <c r="F50" s="32"/>
      <c r="G50" s="32"/>
      <c r="H50" s="32"/>
      <c r="I50" s="32"/>
      <c r="J50" s="32"/>
      <c r="K50" s="32"/>
      <c r="L50" s="32"/>
      <c r="M50" s="32"/>
      <c r="N50" s="32"/>
      <c r="O50" s="32"/>
      <c r="P50" s="32"/>
    </row>
  </sheetData>
  <mergeCells count="22">
    <mergeCell ref="A44:D44"/>
    <mergeCell ref="A45:L46"/>
    <mergeCell ref="N45:O45"/>
    <mergeCell ref="A48:P50"/>
    <mergeCell ref="A11:P12"/>
    <mergeCell ref="A13:B13"/>
    <mergeCell ref="N17:P17"/>
    <mergeCell ref="A40:D40"/>
    <mergeCell ref="A41:D41"/>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2022-10-17T07:00:03Z</dcterms:created>
  <dcterms:modified xsi:type="dcterms:W3CDTF">2022-10-17T07:05:23Z</dcterms:modified>
</cp:coreProperties>
</file>