
<file path=[Content_Types].xml><?xml version="1.0" encoding="utf-8"?>
<Types xmlns="http://schemas.openxmlformats.org/package/2006/content-types">
  <Default Extension="emf" ContentType="image/x-emf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e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925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Sowmya\Downloads\"/>
    </mc:Choice>
  </mc:AlternateContent>
  <xr:revisionPtr revIDLastSave="0" documentId="8_{72DBC9C6-E898-4EBD-99CA-3FD9D9C7F5E9}" xr6:coauthVersionLast="47" xr6:coauthVersionMax="47" xr10:uidLastSave="{00000000-0000-0000-0000-000000000000}"/>
  <bookViews>
    <workbookView xWindow="-110" yWindow="-110" windowWidth="19420" windowHeight="10300" xr2:uid="{D7EA331A-50CD-4F49-A5E4-66FE8B167152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O18" i="1" l="1"/>
  <c r="M18" i="1"/>
  <c r="I18" i="1"/>
  <c r="L18" i="1"/>
  <c r="L8" i="1"/>
  <c r="L16" i="1"/>
  <c r="L15" i="1"/>
  <c r="L14" i="1"/>
  <c r="L13" i="1"/>
  <c r="L7" i="1"/>
  <c r="L6" i="1"/>
  <c r="L5" i="1"/>
  <c r="K15" i="1"/>
  <c r="K14" i="1"/>
  <c r="K13" i="1"/>
  <c r="K7" i="1"/>
  <c r="K6" i="1"/>
  <c r="K5" i="1"/>
  <c r="I16" i="1"/>
  <c r="I15" i="1"/>
  <c r="I14" i="1"/>
  <c r="I13" i="1"/>
  <c r="I8" i="1"/>
  <c r="I7" i="1"/>
  <c r="I6" i="1"/>
  <c r="I5" i="1"/>
  <c r="E14" i="1"/>
  <c r="E15" i="1"/>
  <c r="E13" i="1"/>
  <c r="E7" i="1"/>
  <c r="E6" i="1"/>
  <c r="E5" i="1"/>
  <c r="E8" i="1" l="1"/>
  <c r="E16" i="1"/>
  <c r="E9" i="1" l="1"/>
  <c r="E10" i="1" s="1"/>
  <c r="E17" i="1"/>
  <c r="E18" i="1" s="1"/>
</calcChain>
</file>

<file path=xl/sharedStrings.xml><?xml version="1.0" encoding="utf-8"?>
<sst xmlns="http://schemas.openxmlformats.org/spreadsheetml/2006/main" count="32" uniqueCount="20">
  <si>
    <t>FG-71F</t>
  </si>
  <si>
    <t>10 x GE RJ45 ports (including 7 x Internal Ports, 2 x WAN Ports, 1 x DMZ Port), 128 GB SSD onboard storage</t>
  </si>
  <si>
    <t>FC-10-0071F-950-02-36</t>
  </si>
  <si>
    <t>Unified Threat Protection (UTP) (IPS, Advanced Malware Protection, Application Control, URL, DNS &amp; Video Filtering, Antispam Service, and FortiCare Premium)</t>
  </si>
  <si>
    <t>FC-10-0071F-212-02-36</t>
  </si>
  <si>
    <t>4-Hour Hardware and Onsite Engineer Priority RMA Service (Requires FortiCare Premium or FortiCare Elite)</t>
  </si>
  <si>
    <t>Part No.</t>
  </si>
  <si>
    <t>Part Description</t>
  </si>
  <si>
    <t>Qty</t>
  </si>
  <si>
    <t>FG-40F</t>
  </si>
  <si>
    <t>5 x GE RJ45 ports (including , 1 x WAN Port, 4 x Internal Ports)</t>
  </si>
  <si>
    <t>FC-10-0040F-950-02-36</t>
  </si>
  <si>
    <t>FC-10-0040F-212-02-36</t>
  </si>
  <si>
    <t>USD PRICE</t>
  </si>
  <si>
    <t>TOTAL</t>
  </si>
  <si>
    <t>GST</t>
  </si>
  <si>
    <t>Part number</t>
  </si>
  <si>
    <t>Description</t>
  </si>
  <si>
    <t>INR PRICE</t>
  </si>
  <si>
    <t>INR OUT GOING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</si>
</sst>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Aptos Narrow"/>
      <family val="2"/>
      <scheme val="minor"/>
    </font>
    <font>
      <b/>
      <sz val="11"/>
      <color theme="1"/>
      <name val="Aptos Narrow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0" fillId="0" borderId="0" xfId="0" applyAlignment="1">
      <alignment wrapText="1"/>
    </xf>
    <xf numFmtId="2" fontId="0" fillId="0" borderId="0" xfId="0" applyNumberFormat="1"/>
    <xf numFmtId="0" fontId="0" fillId="0" borderId="1" xfId="0" applyBorder="1"/>
    <xf numFmtId="0" fontId="0" fillId="0" borderId="1" xfId="0" applyBorder="1" applyAlignment="1">
      <alignment wrapText="1"/>
    </xf>
    <xf numFmtId="2" fontId="0" fillId="0" borderId="1" xfId="0" applyNumberFormat="1" applyBorder="1"/>
    <xf numFmtId="2" fontId="1" fillId="0" borderId="1" xfId="0" applyNumberFormat="1" applyFont="1" applyBorder="1"/>
    <xf numFmtId="2" fontId="1" fillId="0" borderId="0" xfId="0" applyNumberFormat="1" applyFont="1"/>
    <xf numFmtId="0" fontId="1" fillId="0" borderId="0" xfId="0" applyFont="1"/>
    <xf numFmtId="0" fontId="1" fillId="0" borderId="0" xfId="0" applyFont="1" applyAlignment="1">
      <alignment wrapText="1"/>
    </xf>
    <xf numFmtId="0" fontId="1" fillId="0" borderId="1" xfId="0" applyFont="1" applyBorder="1"/>
    <xf numFmtId="0" fontId="1" fillId="0" borderId="1" xfId="0" applyFont="1" applyBorder="1" applyAlignment="1">
      <alignment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1277938</xdr:colOff>
      <xdr:row>2</xdr:row>
      <xdr:rowOff>94196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763477C4-E5D9-4522-B454-65C5C7E3AB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1277938" cy="462496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62E3F6D-9EDC-4ABB-9B70-394C80668E4A}">
  <dimension ref="A4:O18"/>
  <sheetViews>
    <sheetView tabSelected="1" topLeftCell="C4" workbookViewId="0">
      <selection activeCell="O18" sqref="O18"/>
    </sheetView>
  </sheetViews>
  <sheetFormatPr defaultRowHeight="14.5" x14ac:dyDescent="0.35"/>
  <cols>
    <col min="1" max="1" width="20.453125" bestFit="1" customWidth="1"/>
    <col min="2" max="2" width="130.1796875" style="1" bestFit="1" customWidth="1"/>
    <col min="4" max="4" width="9.90625" style="2" customWidth="1"/>
    <col min="5" max="5" width="12.1796875" style="2" customWidth="1"/>
    <col min="11" max="11" width="13.6328125" bestFit="1" customWidth="1"/>
    <col min="12" max="12" width="11.81640625" bestFit="1" customWidth="1"/>
  </cols>
  <sheetData>
    <row r="4" spans="1:12" x14ac:dyDescent="0.35">
      <c r="A4" s="10" t="s">
        <v>16</v>
      </c>
      <c r="B4" s="11" t="s">
        <v>17</v>
      </c>
      <c r="C4" s="10" t="s">
        <v>8</v>
      </c>
      <c r="D4" s="6" t="s">
        <v>13</v>
      </c>
      <c r="E4" s="6" t="s">
        <v>14</v>
      </c>
      <c r="H4" t="s">
        <v>18</v>
      </c>
      <c r="I4" t="s">
        <v>14</v>
      </c>
      <c r="K4" t="s">
        <v>19</v>
      </c>
      <c r="L4" t="s">
        <v>14</v>
      </c>
    </row>
    <row r="5" spans="1:12" x14ac:dyDescent="0.35">
      <c r="A5" s="3" t="s">
        <v>0</v>
      </c>
      <c r="B5" s="4" t="s">
        <v>1</v>
      </c>
      <c r="C5" s="3">
        <v>2</v>
      </c>
      <c r="D5" s="5">
        <v>688.48940914158311</v>
      </c>
      <c r="E5" s="5">
        <f>D5*C5</f>
        <v>1376.9788182831662</v>
      </c>
      <c r="H5">
        <v>48474</v>
      </c>
      <c r="I5">
        <f>H5*C5</f>
        <v>96948</v>
      </c>
      <c r="K5">
        <f>D5*86.07</f>
        <v>59258.28344481605</v>
      </c>
      <c r="L5">
        <f>K5*C5</f>
        <v>118516.5668896321</v>
      </c>
    </row>
    <row r="6" spans="1:12" x14ac:dyDescent="0.35">
      <c r="A6" s="3" t="s">
        <v>2</v>
      </c>
      <c r="B6" s="4" t="s">
        <v>3</v>
      </c>
      <c r="C6" s="3">
        <v>2</v>
      </c>
      <c r="D6" s="5">
        <v>1058.0128205128206</v>
      </c>
      <c r="E6" s="5">
        <f>D6*C6</f>
        <v>2116.0256410256411</v>
      </c>
      <c r="H6">
        <v>27589</v>
      </c>
      <c r="I6">
        <f t="shared" ref="I6:I7" si="0">H6*C6</f>
        <v>55178</v>
      </c>
      <c r="K6">
        <f t="shared" ref="K6:K7" si="1">D6*86.07</f>
        <v>91063.163461538454</v>
      </c>
      <c r="L6">
        <f t="shared" ref="L6:L7" si="2">K6*C6</f>
        <v>182126.32692307691</v>
      </c>
    </row>
    <row r="7" spans="1:12" x14ac:dyDescent="0.35">
      <c r="A7" s="3" t="s">
        <v>4</v>
      </c>
      <c r="B7" s="4" t="s">
        <v>5</v>
      </c>
      <c r="C7" s="3">
        <v>2</v>
      </c>
      <c r="D7" s="5">
        <v>780.71348940914152</v>
      </c>
      <c r="E7" s="5">
        <f>D7*C7</f>
        <v>1561.426978818283</v>
      </c>
      <c r="H7">
        <v>54967</v>
      </c>
      <c r="I7">
        <f t="shared" si="0"/>
        <v>109934</v>
      </c>
      <c r="K7">
        <f t="shared" si="1"/>
        <v>67196.010033444807</v>
      </c>
      <c r="L7">
        <f t="shared" si="2"/>
        <v>134392.02006688961</v>
      </c>
    </row>
    <row r="8" spans="1:12" x14ac:dyDescent="0.35">
      <c r="A8" s="3"/>
      <c r="B8" s="4"/>
      <c r="C8" s="3"/>
      <c r="D8" s="5" t="s">
        <v>14</v>
      </c>
      <c r="E8" s="6">
        <f>SUM(E5:E7)</f>
        <v>5054.4314381270906</v>
      </c>
      <c r="I8" s="8">
        <f>SUM(I5:I7)</f>
        <v>262060</v>
      </c>
      <c r="L8" s="8">
        <f>SUM(L5:L7)</f>
        <v>435034.91387959861</v>
      </c>
    </row>
    <row r="9" spans="1:12" x14ac:dyDescent="0.35">
      <c r="A9" s="3"/>
      <c r="B9" s="4"/>
      <c r="C9" s="3"/>
      <c r="D9" s="5" t="s">
        <v>15</v>
      </c>
      <c r="E9" s="6">
        <f>E8*18%</f>
        <v>909.79765886287623</v>
      </c>
    </row>
    <row r="10" spans="1:12" x14ac:dyDescent="0.35">
      <c r="A10" s="3"/>
      <c r="B10" s="4"/>
      <c r="C10" s="3"/>
      <c r="D10" s="5" t="s">
        <v>14</v>
      </c>
      <c r="E10" s="6">
        <f>E8+E9</f>
        <v>5964.2290969899668</v>
      </c>
    </row>
    <row r="11" spans="1:12" x14ac:dyDescent="0.35">
      <c r="E11" s="7"/>
    </row>
    <row r="12" spans="1:12" x14ac:dyDescent="0.35">
      <c r="A12" s="8" t="s">
        <v>6</v>
      </c>
      <c r="B12" s="9" t="s">
        <v>7</v>
      </c>
      <c r="C12" s="10" t="s">
        <v>8</v>
      </c>
      <c r="D12" s="6" t="s">
        <v>13</v>
      </c>
      <c r="E12" s="6" t="s">
        <v>14</v>
      </c>
    </row>
    <row r="13" spans="1:12" x14ac:dyDescent="0.35">
      <c r="A13" s="3" t="s">
        <v>9</v>
      </c>
      <c r="B13" s="4" t="s">
        <v>10</v>
      </c>
      <c r="C13" s="3">
        <v>4</v>
      </c>
      <c r="D13" s="5">
        <v>352.06243032329991</v>
      </c>
      <c r="E13" s="5">
        <f>D13*C13</f>
        <v>1408.2497212931996</v>
      </c>
      <c r="H13">
        <v>24788</v>
      </c>
      <c r="I13">
        <f>H13*C13</f>
        <v>99152</v>
      </c>
      <c r="K13">
        <f t="shared" ref="K13:K15" si="3">D13*86.07</f>
        <v>30302.013377926422</v>
      </c>
      <c r="L13">
        <f t="shared" ref="L13:L15" si="4">K13*C13</f>
        <v>121208.05351170569</v>
      </c>
    </row>
    <row r="14" spans="1:12" x14ac:dyDescent="0.35">
      <c r="A14" s="3" t="s">
        <v>11</v>
      </c>
      <c r="B14" s="4" t="s">
        <v>3</v>
      </c>
      <c r="C14" s="3">
        <v>4</v>
      </c>
      <c r="D14" s="5">
        <v>541.02564102564099</v>
      </c>
      <c r="E14" s="5">
        <f>D14*C14</f>
        <v>2164.102564102564</v>
      </c>
      <c r="H14">
        <v>14108</v>
      </c>
      <c r="I14">
        <f t="shared" ref="I14:I15" si="5">H14*C14</f>
        <v>56432</v>
      </c>
      <c r="K14">
        <f t="shared" si="3"/>
        <v>46566.076923076915</v>
      </c>
      <c r="L14">
        <f t="shared" si="4"/>
        <v>186264.30769230766</v>
      </c>
    </row>
    <row r="15" spans="1:12" x14ac:dyDescent="0.35">
      <c r="A15" s="3" t="s">
        <v>12</v>
      </c>
      <c r="B15" s="4" t="s">
        <v>5</v>
      </c>
      <c r="C15" s="3">
        <v>4</v>
      </c>
      <c r="D15" s="5">
        <v>780.71348940914152</v>
      </c>
      <c r="E15" s="5">
        <f>D15*C15</f>
        <v>3122.8539576365661</v>
      </c>
      <c r="H15">
        <v>54967</v>
      </c>
      <c r="I15">
        <f t="shared" si="5"/>
        <v>219868</v>
      </c>
      <c r="K15">
        <f t="shared" si="3"/>
        <v>67196.010033444807</v>
      </c>
      <c r="L15">
        <f t="shared" si="4"/>
        <v>268784.04013377923</v>
      </c>
    </row>
    <row r="16" spans="1:12" x14ac:dyDescent="0.35">
      <c r="A16" s="3"/>
      <c r="B16" s="4"/>
      <c r="C16" s="3"/>
      <c r="D16" s="5" t="s">
        <v>14</v>
      </c>
      <c r="E16" s="6">
        <f>SUM(E13:E15)</f>
        <v>6695.2062430323294</v>
      </c>
      <c r="I16" s="8">
        <f>SUM(I13:I15)</f>
        <v>375452</v>
      </c>
      <c r="L16" s="8">
        <f>SUM(L13:L15)</f>
        <v>576256.40133779263</v>
      </c>
    </row>
    <row r="17" spans="1:15" x14ac:dyDescent="0.35">
      <c r="A17" s="3"/>
      <c r="B17" s="4"/>
      <c r="C17" s="3"/>
      <c r="D17" s="5" t="s">
        <v>15</v>
      </c>
      <c r="E17" s="5">
        <f>E16*18%</f>
        <v>1205.1371237458193</v>
      </c>
    </row>
    <row r="18" spans="1:15" x14ac:dyDescent="0.35">
      <c r="A18" s="3"/>
      <c r="B18" s="4"/>
      <c r="C18" s="3"/>
      <c r="D18" s="5" t="s">
        <v>14</v>
      </c>
      <c r="E18" s="6">
        <f>E16+E17</f>
        <v>7900.3433667781483</v>
      </c>
      <c r="I18">
        <f>I16+I8</f>
        <v>637512</v>
      </c>
      <c r="L18">
        <f>L16+L8</f>
        <v>1011291.3152173912</v>
      </c>
      <c r="M18" s="8">
        <f>L18-I18</f>
        <v>373779.31521739124</v>
      </c>
      <c r="O18" s="8">
        <f>M18/L18*100</f>
        <v>36.960597761787575</v>
      </c>
    </row>
  </sheetData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Sowmya R</dc:creator>
  <cp:lastModifiedBy>Sowmya R</cp:lastModifiedBy>
  <dcterms:created xsi:type="dcterms:W3CDTF">2025-06-20T07:27:53Z</dcterms:created>
  <dcterms:modified xsi:type="dcterms:W3CDTF">2025-07-17T14:22:07Z</dcterms:modified>
</cp:coreProperties>
</file>